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\Google Driver\Năm-2026\Kết quả thầu thuốc của Ô Môn 2025-2027\Áp thầu Ô Môn G5 (THành phẩm)\"/>
    </mc:Choice>
  </mc:AlternateContent>
  <xr:revisionPtr revIDLastSave="0" documentId="13_ncr:1_{835419F6-6CC9-48C4-9274-80C462F0483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ói 3" sheetId="4" r:id="rId1"/>
    <sheet name="gói 4" sheetId="1" r:id="rId2"/>
    <sheet name="gói 5" sheetId="3" r:id="rId3"/>
  </sheets>
  <definedNames>
    <definedName name="_xlnm._FilterDatabase" localSheetId="1" hidden="1">'gói 4'!$A$5:$FT$5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3" l="1"/>
  <c r="P12" i="3" s="1"/>
  <c r="P11" i="3"/>
  <c r="P14" i="3"/>
  <c r="P15" i="3" s="1"/>
  <c r="P17" i="3"/>
  <c r="P18" i="3" s="1"/>
  <c r="P7" i="3"/>
  <c r="P8" i="3" s="1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4" i="4"/>
  <c r="O27" i="4"/>
  <c r="O25" i="4"/>
  <c r="O26" i="4"/>
  <c r="O28" i="4"/>
  <c r="O29" i="4"/>
  <c r="O30" i="4"/>
  <c r="O31" i="4"/>
  <c r="O32" i="4"/>
  <c r="O7" i="4"/>
  <c r="P19" i="3" l="1"/>
  <c r="O33" i="4"/>
  <c r="O23" i="4"/>
  <c r="O8" i="1"/>
  <c r="O9" i="1"/>
  <c r="O10" i="1"/>
  <c r="O11" i="1"/>
  <c r="O12" i="1"/>
  <c r="O13" i="1"/>
  <c r="O14" i="1"/>
  <c r="O15" i="1"/>
  <c r="O16" i="1"/>
  <c r="O18" i="1"/>
  <c r="O19" i="1"/>
  <c r="O20" i="1"/>
  <c r="O21" i="1"/>
  <c r="O22" i="1"/>
  <c r="O23" i="1"/>
  <c r="O25" i="1"/>
  <c r="O27" i="1"/>
  <c r="O26" i="1"/>
  <c r="O7" i="1"/>
  <c r="O24" i="1" l="1"/>
  <c r="O17" i="1"/>
  <c r="O28" i="1" l="1"/>
</calcChain>
</file>

<file path=xl/sharedStrings.xml><?xml version="1.0" encoding="utf-8"?>
<sst xmlns="http://schemas.openxmlformats.org/spreadsheetml/2006/main" count="604" uniqueCount="388">
  <si>
    <t>STT</t>
  </si>
  <si>
    <t>Mã thuốc</t>
  </si>
  <si>
    <t>Hoạt chất</t>
  </si>
  <si>
    <t>Biệt dược</t>
  </si>
  <si>
    <t>Hàm lượng</t>
  </si>
  <si>
    <t>Dạng bào chế</t>
  </si>
  <si>
    <t>Đường dùng</t>
  </si>
  <si>
    <t>Đơn vị tính</t>
  </si>
  <si>
    <t>Công ty trúng thầu</t>
  </si>
  <si>
    <t>Sản phẩm trúng thầu</t>
  </si>
  <si>
    <t>Nhà sản xuất</t>
  </si>
  <si>
    <t>Nước sản xuất</t>
  </si>
  <si>
    <t>Quy cách đóng gói</t>
  </si>
  <si>
    <t>GPNK/GPĐK</t>
  </si>
  <si>
    <t>Số lượng dự trù</t>
  </si>
  <si>
    <t>Đơn giá</t>
  </si>
  <si>
    <t>số lượng dự trù</t>
  </si>
  <si>
    <t>1260380001779.BDG</t>
  </si>
  <si>
    <t>Lidocain hydroclorid khan (dưới dạng Lidocain hydroclorid monohydrat) 2%</t>
  </si>
  <si>
    <t>Xylocaine Jelly</t>
  </si>
  <si>
    <t>2%</t>
  </si>
  <si>
    <t>Gel</t>
  </si>
  <si>
    <t>Dùng ngoài</t>
  </si>
  <si>
    <t>Tuýp</t>
  </si>
  <si>
    <t>CÔNG TY CỔ PHẦN DƯỢC LIỆU TRUNG ƯƠNG 2</t>
  </si>
  <si>
    <t>Recipharm Karlskoga AB</t>
  </si>
  <si>
    <t>Thụy Điển</t>
  </si>
  <si>
    <t>Hộp 10 tuýp x 30 gam</t>
  </si>
  <si>
    <t>VN-19788-16</t>
  </si>
  <si>
    <t>1260300001780.BDG</t>
  </si>
  <si>
    <t>Propofol</t>
  </si>
  <si>
    <t>Diprivan</t>
  </si>
  <si>
    <t>10mg/ml</t>
  </si>
  <si>
    <t>Nhũ tương tiêm hoặc truyền tĩnh mạch</t>
  </si>
  <si>
    <t>Tiêm hoặc truyền tĩnh mạch (IV)</t>
  </si>
  <si>
    <t>Ống</t>
  </si>
  <si>
    <t>Corden Pharma S.P.A</t>
  </si>
  <si>
    <t>CSSX: Ý, đóng gói: Ý</t>
  </si>
  <si>
    <t>Hộp chứa 5 ống x 20ml</t>
  </si>
  <si>
    <t>800114400123</t>
  </si>
  <si>
    <t>1260360002017.BDG</t>
  </si>
  <si>
    <t>Clindamycin (dưới dạng Clindamycin phosphate)</t>
  </si>
  <si>
    <t>Dalacin C</t>
  </si>
  <si>
    <t>600 mg/4 ml</t>
  </si>
  <si>
    <t>Dung dịch tiêm</t>
  </si>
  <si>
    <t>Truyền tĩnh mạch, tiêm bắp (IV, IM)</t>
  </si>
  <si>
    <t>Pfizer Manufacturing Belgium NV</t>
  </si>
  <si>
    <t>Bỉ</t>
  </si>
  <si>
    <t>Hộp 1 ống 4ml</t>
  </si>
  <si>
    <t>540110178323</t>
  </si>
  <si>
    <t>1260310002036.BDG</t>
  </si>
  <si>
    <t>Ofloxacin</t>
  </si>
  <si>
    <t>Oflovid</t>
  </si>
  <si>
    <t>15mg/5ml</t>
  </si>
  <si>
    <t>Dung dịch nhỏ mắt</t>
  </si>
  <si>
    <t>Nhỏ mắt</t>
  </si>
  <si>
    <t>Lọ</t>
  </si>
  <si>
    <t>Santen Pharmaceutical Co., Ltd. - Nhà máy Noto</t>
  </si>
  <si>
    <t>Nhật Bản</t>
  </si>
  <si>
    <t>Hộp 1 Lọ x 5 ml</t>
  </si>
  <si>
    <t>VN-19341-15</t>
  </si>
  <si>
    <t>1260370002076.BDG</t>
  </si>
  <si>
    <t>Fluconazole</t>
  </si>
  <si>
    <t>Diflucan IV</t>
  </si>
  <si>
    <t>200mg/100ml</t>
  </si>
  <si>
    <t>Dung dịch truyền tĩnh mạch</t>
  </si>
  <si>
    <t>Truyền tĩnh mạch</t>
  </si>
  <si>
    <t>Fareva Amboise</t>
  </si>
  <si>
    <t>Pháp</t>
  </si>
  <si>
    <t>Hộp 1 lọ 100ml</t>
  </si>
  <si>
    <t>VN-20842-17</t>
  </si>
  <si>
    <t>1260380002271.BDG</t>
  </si>
  <si>
    <t>Aluminium phosphate 20% gel</t>
  </si>
  <si>
    <t>Phosphalugel</t>
  </si>
  <si>
    <t>12,38g/gói 20g</t>
  </si>
  <si>
    <t>Hỗn dịch uống</t>
  </si>
  <si>
    <t>Uống</t>
  </si>
  <si>
    <t>Gói</t>
  </si>
  <si>
    <t>CÔNG TY TNHH DƯỢC PHẨM VÀ TRANG THIẾT BỊ Y TẾ HOÀNG ĐỨC</t>
  </si>
  <si>
    <t>Pharmatis</t>
  </si>
  <si>
    <t>Hộp 26 gói x 20g</t>
  </si>
  <si>
    <t>300100006024</t>
  </si>
  <si>
    <t>1260320002347.BDG</t>
  </si>
  <si>
    <t>Lactulose</t>
  </si>
  <si>
    <t>Duphalac</t>
  </si>
  <si>
    <t>10g/15ml</t>
  </si>
  <si>
    <t>Dung dịch uống</t>
  </si>
  <si>
    <t>Abbott Biologicals B.V</t>
  </si>
  <si>
    <t>Hà Lan</t>
  </si>
  <si>
    <t>Hộp 20 gói x 15ml</t>
  </si>
  <si>
    <t>870100067323</t>
  </si>
  <si>
    <t>1260340002730.BDG</t>
  </si>
  <si>
    <t>Isoleucine + Leucine + Lysine hydrochloride (tương đương với Lysine) + Methionine + Phenylalanine + Threonine + Tryptophan + Valine + Arginine + Histidine + Alanine + Glycine + Aspartic acid + Glutamic Acid + Proline + Serine + Tyrosine + Sodium acetate trihydrate + Sodium hydroxide + Potassium acetate + Magnesium chloride hexahydrate + Disodium phosphate dodecahydrate</t>
  </si>
  <si>
    <t>(1,25gam + 2,225gam + 2,14gam (1,7125gam) + 1,10gam + 1,175gam + 1,05gam + 0,40gam + 1,55gam + 2,875gam + 0,75gam + 2,625gam + 3,00gam + 1,40gam + 1,80gam + 1,375gam + 0,575gam + 0,10gam + 0,7145gam + 0,09gam + 0,61325gam + 0,127gam + 0,89525gam)/250ml</t>
  </si>
  <si>
    <t>Dung dịch tiêm truyền tĩnh mạch</t>
  </si>
  <si>
    <t>Tiêm truyền</t>
  </si>
  <si>
    <t>Chai</t>
  </si>
  <si>
    <t>CÔNG TY TNHH DƯỢC PHẨM GIGAMED</t>
  </si>
  <si>
    <t>Aminoplasmal B.Braun 10% E</t>
  </si>
  <si>
    <t>B. Braun Melsungen AG</t>
  </si>
  <si>
    <t>Đức</t>
  </si>
  <si>
    <t>Hộp 10 chai x 250ml</t>
  </si>
  <si>
    <t>VN-18160-14 (Có QĐ gia hạn số 232/QĐ-QLD ngày 29/04/2022)</t>
  </si>
  <si>
    <t>1260310002760.BDG</t>
  </si>
  <si>
    <t>Isoleucine + Leucine + Lysine hydrochloride (tương đương với Lysine) + Methionine + Phenylalanine + Threonine + Tryptophan + Valine + Arginine + Histidine + Alanine + Glycine + Aspartic acid + Glutamic Acid + Proline + Serine + Tyrosine + Sodium acetate trihydrate + Sodium hydroxide + Potassium acetate + Sodium chloride + Magnesium chloride hexahydrate + Disodium phosphate dodecahydrate</t>
  </si>
  <si>
    <t>(0,625gam + 1,1125gam + 1,07gam (0,8575gam) + 0,55gam + 0,5875gam + 0,525gam + 0,20gam + 0,775gam + 1,4375gam + 0,375gam + 1,3125gam + 1,50gam + 0,70gam + 0,90gam + 0,6875gam + 0,2875gam + 0,10gam + 0,34025gam + 0,035gam + 0,61325gam + 0,241gam + 0,127gam + 0,89525gam)/250ml</t>
  </si>
  <si>
    <t>Aminoplasmal B.Braun 5% E</t>
  </si>
  <si>
    <t>Hộp 10 chai x 500ml</t>
  </si>
  <si>
    <t>VN-18161-14 (Có QĐ gia hạn số 232/QĐ-QLD ngày 29/04/2022)</t>
  </si>
  <si>
    <t/>
  </si>
  <si>
    <t>1260350000016.BDG</t>
  </si>
  <si>
    <t>Sevoflurane</t>
  </si>
  <si>
    <t>Sevorane</t>
  </si>
  <si>
    <t>Mỗi chai 250ml chứa: Sevofluran 250ml</t>
  </si>
  <si>
    <t>Dược chất lỏng nguyên chất dùng để hít</t>
  </si>
  <si>
    <t>Hít</t>
  </si>
  <si>
    <t>Abbvie S.r.l</t>
  </si>
  <si>
    <t>Ý</t>
  </si>
  <si>
    <t>Hộp 1 chai 250ml</t>
  </si>
  <si>
    <t>800114034723</t>
  </si>
  <si>
    <t>Tiêm</t>
  </si>
  <si>
    <t>Viên</t>
  </si>
  <si>
    <t>Viên nén</t>
  </si>
  <si>
    <t>4mg</t>
  </si>
  <si>
    <t>Italy</t>
  </si>
  <si>
    <t>1260360000129.BDG</t>
  </si>
  <si>
    <t>Amoxicillin (Dưới dạng Amoxicillin trihydrate); Acid Clavulanic (Dưới dạng clavulanat potassium)</t>
  </si>
  <si>
    <t>Augmentin 1g</t>
  </si>
  <si>
    <t>875mg + 125mg</t>
  </si>
  <si>
    <t>Viên nén bao phim</t>
  </si>
  <si>
    <t>SmithKline Beecham Pharmaceuticals</t>
  </si>
  <si>
    <t>Anh</t>
  </si>
  <si>
    <t>Hộp 2 vỉ x 7 viên</t>
  </si>
  <si>
    <t>VN-20517-17</t>
  </si>
  <si>
    <t>1260330000135.BDG</t>
  </si>
  <si>
    <t>Amoxicillin (dưới dạng Amoxicillin trihydrate); Acid Clavulanic (dưới dạng Kali clavulanate)</t>
  </si>
  <si>
    <t>Augmentin 500mg/62,5mg</t>
  </si>
  <si>
    <t>500mg + 62,5mg</t>
  </si>
  <si>
    <t>Bột pha hỗn dịch uống</t>
  </si>
  <si>
    <t>Glaxo Wellcome Production</t>
  </si>
  <si>
    <t>Hộp 12 gói</t>
  </si>
  <si>
    <t>VN-16487-13</t>
  </si>
  <si>
    <t>1260330000142.BDG</t>
  </si>
  <si>
    <t>Augmentin 625mg tablets</t>
  </si>
  <si>
    <t>500mg + 125mg</t>
  </si>
  <si>
    <t>SmithKline Beecham Limited</t>
  </si>
  <si>
    <t>VN-20169-16</t>
  </si>
  <si>
    <t>1260370000157.BDG</t>
  </si>
  <si>
    <t>Ceftriaxone (dưới dạng ceftriaxone natri) 1gam</t>
  </si>
  <si>
    <t>Rocephin 1g I.V</t>
  </si>
  <si>
    <t>1g</t>
  </si>
  <si>
    <t>Thuốc bột pha tiêm</t>
  </si>
  <si>
    <t>F.Hoffmann-La Roche Ltd.</t>
  </si>
  <si>
    <t>Thụy Sỹ</t>
  </si>
  <si>
    <t>Hộp 1 lọ thuốc + 1 ống 10ml dung môi pha tiêm</t>
  </si>
  <si>
    <t>VN-17036-13</t>
  </si>
  <si>
    <t>1260340000163.BDG</t>
  </si>
  <si>
    <t>Cefuroxim (Dưới dạng Cefuroxim axetil)</t>
  </si>
  <si>
    <t>Zinnat tablets 500mg</t>
  </si>
  <si>
    <t>500mg</t>
  </si>
  <si>
    <t>Glaxo Operations UK Limited</t>
  </si>
  <si>
    <t>Hộp 1 vỉ x 10 viên</t>
  </si>
  <si>
    <t>VN-20514-17</t>
  </si>
  <si>
    <t>Meropenem (dưới dạng Meropenem trihydrat)</t>
  </si>
  <si>
    <t>Meronem</t>
  </si>
  <si>
    <t>Bột pha dung dịch tiêm/ truyền tĩnh mạch</t>
  </si>
  <si>
    <t>Tiêm/ Tiêm truyền tĩnh mạch (IV)</t>
  </si>
  <si>
    <t>ACS Dobfar S.P.A; Đóng gói và xuất xưởng bởi :Zambon Switzerland Ltd.</t>
  </si>
  <si>
    <t>Cơ sở sản xuất: Ý, Cơ sở đóng gói và xuất xưởng: Thụy Sỹ</t>
  </si>
  <si>
    <t>1260330000197.BDG</t>
  </si>
  <si>
    <t>Hộp 10 lọ 20ml</t>
  </si>
  <si>
    <t>VN-17832-14</t>
  </si>
  <si>
    <t>Bột đông khô pha tiêm</t>
  </si>
  <si>
    <t>1260300000301.BDG</t>
  </si>
  <si>
    <t>Linezolid</t>
  </si>
  <si>
    <t>Zyvox</t>
  </si>
  <si>
    <t>600mg/300ml</t>
  </si>
  <si>
    <t>Dung dịch truyền</t>
  </si>
  <si>
    <t>Túi</t>
  </si>
  <si>
    <t>Fresenius Kabi Norge AS</t>
  </si>
  <si>
    <t>Na Uy</t>
  </si>
  <si>
    <t>Hộp 10 túi dịch truyền 300ml</t>
  </si>
  <si>
    <t>VN-19301-15</t>
  </si>
  <si>
    <t>40mg</t>
  </si>
  <si>
    <t>Hộp 3 vỉ x 10 viên</t>
  </si>
  <si>
    <t>Bayer AG</t>
  </si>
  <si>
    <t>Pfizer Italia S.R.L</t>
  </si>
  <si>
    <t>Bơm tiêm</t>
  </si>
  <si>
    <t>1260300000707.BDG</t>
  </si>
  <si>
    <t>Enoxaparin natri</t>
  </si>
  <si>
    <t>Lovenox</t>
  </si>
  <si>
    <t>4000 anti-Xa IU/0,4ml tương đương 40mg/0,4ml</t>
  </si>
  <si>
    <t>Tiêm dưới da. Tiêm tĩnh mạch (tùy thuộc vào chỉ định). Tiêm vào dây động mạch trong khi thẩm phân máu.</t>
  </si>
  <si>
    <t>Sanofi Winthrop Industrie.</t>
  </si>
  <si>
    <t>Hộp 2 bơm tiêm đóng sẵn 0,4ml</t>
  </si>
  <si>
    <t>300410038223</t>
  </si>
  <si>
    <t>Tây Ban Nha</t>
  </si>
  <si>
    <t>Iohexol</t>
  </si>
  <si>
    <t>Omnipaque</t>
  </si>
  <si>
    <t>Tiêm (tĩnh mạch/ động mạch/ nội tủy mạc/ các khoang của cơ thể)</t>
  </si>
  <si>
    <t>GE Healthcare Ireland Limited</t>
  </si>
  <si>
    <t>Ireland</t>
  </si>
  <si>
    <t>539110067223</t>
  </si>
  <si>
    <t>1260320001142.BDG</t>
  </si>
  <si>
    <t>647mg/ml tương đương Iod 300mg/ml x 50ml</t>
  </si>
  <si>
    <t>Hộp 10 chai 50ml</t>
  </si>
  <si>
    <t>Iopromide</t>
  </si>
  <si>
    <t>Ultravist 300</t>
  </si>
  <si>
    <t>Dung dịch tiêm hoặc tiêm truyền</t>
  </si>
  <si>
    <t>Tiêm tĩnh mạch</t>
  </si>
  <si>
    <t>400110021024</t>
  </si>
  <si>
    <t>1260330001170.BDG</t>
  </si>
  <si>
    <t>623,4mg/ml (tương ứng với 300mg Iod), 50ml</t>
  </si>
  <si>
    <t>Hộp 10 lọ dung tích 50ml</t>
  </si>
  <si>
    <t>1260340001269.BDG</t>
  </si>
  <si>
    <t>Methylprednisolone</t>
  </si>
  <si>
    <t>Medrol</t>
  </si>
  <si>
    <t>16mg</t>
  </si>
  <si>
    <t>VN-22447-19; 800110991824 (Công văn gia hạn: QĐ 698/QĐ-QLD Ngày 15/10/2024 (hiệu lực 5 năm) (HSKTCT))</t>
  </si>
  <si>
    <t>1260380001274.BDG</t>
  </si>
  <si>
    <t>800110406323 (Công văn gia hạn: QĐ 777/QĐ-QLD Ngày 19/10/2023 (hiệu lực 5 năm) (HSKTCT))</t>
  </si>
  <si>
    <t>1260380001281.BDG</t>
  </si>
  <si>
    <t>Methylprednisolon (dưới dạng Methylprednisolon natri succinat)</t>
  </si>
  <si>
    <t>Solu-Medrol</t>
  </si>
  <si>
    <t>Tiêm/truyền tĩnh mạch, tiêm bắp (IV, IM)</t>
  </si>
  <si>
    <t>Hộp 10 lọ Act-O-Vial 1ml</t>
  </si>
  <si>
    <t>VN-20330-17</t>
  </si>
  <si>
    <t>1260380001649.BDG</t>
  </si>
  <si>
    <t>Salbutamol (dưới dạng Salbutamol sulfate)</t>
  </si>
  <si>
    <t>Ventolin Inhaler</t>
  </si>
  <si>
    <t>100mcg/liều xịt</t>
  </si>
  <si>
    <t>Hỗn dịch xịt qua bình định liều điều áp</t>
  </si>
  <si>
    <t>Xịt theo đường miệng</t>
  </si>
  <si>
    <t>Bình xịt</t>
  </si>
  <si>
    <t>Glaxo Wellcome S.A.</t>
  </si>
  <si>
    <t>Hộp 1 bình xịt 200 liều</t>
  </si>
  <si>
    <t>VN-18791-15</t>
  </si>
  <si>
    <t>Spain</t>
  </si>
  <si>
    <t>Hộp 1 bình 120 liều xịt</t>
  </si>
  <si>
    <t>Thành phần thuốc</t>
  </si>
  <si>
    <t>Nhóm TCKT</t>
  </si>
  <si>
    <t>3260330001369.03</t>
  </si>
  <si>
    <t>Húng chanh, Núc nác, Cineol.</t>
  </si>
  <si>
    <t>Dung dịch/ hỗn dịch/ nhũ dịch uống</t>
  </si>
  <si>
    <t>Chai 60ml</t>
  </si>
  <si>
    <t>Nhóm 3</t>
  </si>
  <si>
    <t>CÔNG TY TNHH DƯỢC PHẨM  ATIPHARM</t>
  </si>
  <si>
    <t>Thuốc ho Astemix</t>
  </si>
  <si>
    <t>Công ty Cổ phần Dược phẩm An Thiên</t>
  </si>
  <si>
    <t>Việt Nam</t>
  </si>
  <si>
    <t>893100264900</t>
  </si>
  <si>
    <t>3260310001402.03</t>
  </si>
  <si>
    <t>Cao khô Lá thường xuân</t>
  </si>
  <si>
    <t>Chai 90ml</t>
  </si>
  <si>
    <t xml:space="preserve">CÔNG TY CỔ PHẦN DƯỢC PHẨM OPC </t>
  </si>
  <si>
    <t>Op.copan</t>
  </si>
  <si>
    <t>Chi nhánh công ty cổ phần dược phẩm OPC tại Bình Dương - Nhà máy dược phẩm OPC</t>
  </si>
  <si>
    <t>893200191125 (VD-33501-19)</t>
  </si>
  <si>
    <t>3260330001413.03</t>
  </si>
  <si>
    <t>Ống 5ml</t>
  </si>
  <si>
    <t>CÔNG TY CỔ PHẦN DƯỢC PHẨM VIAN</t>
  </si>
  <si>
    <t>Siro ho Haspan</t>
  </si>
  <si>
    <t>Nhà máy HDPHARMA EU-Công ty cổ phần dược vật tư y tế Hải Dương</t>
  </si>
  <si>
    <t>893200002126 (SĐK cũ: VD-24896-16)</t>
  </si>
  <si>
    <t>3260310002133.03</t>
  </si>
  <si>
    <t>Tỳ bà diệp, Cát cánh, Bách bộ, Tiền hồ, Tang bạch bì, Thiên môn, Bạch linh/Phục linh, Cam thảo, Hoàng cầm, Cineol.</t>
  </si>
  <si>
    <t>CÔNG TY CỔ PHẦN DƯỢC PHẨM PHONG HÒA</t>
  </si>
  <si>
    <t>THUỐC HO TRẺ EM OPC</t>
  </si>
  <si>
    <t>Chi nhánh công ty cổ phần dược phẩm OPC tại Bình Dương-Nhà máy dược phẩm OPC</t>
  </si>
  <si>
    <t>VD-24238-16</t>
  </si>
  <si>
    <t>3260330002502.03</t>
  </si>
  <si>
    <t>Húng chanh;Núc nác,Cineol</t>
  </si>
  <si>
    <t>Gói 5ml</t>
  </si>
  <si>
    <t>Hoastex-S</t>
  </si>
  <si>
    <t>TCT-00140-23</t>
  </si>
  <si>
    <t>1260380001953.BDG</t>
  </si>
  <si>
    <t>Carbamazepine</t>
  </si>
  <si>
    <t>Tegretol CR 200</t>
  </si>
  <si>
    <t>200mg</t>
  </si>
  <si>
    <t>Viên nén bao phim giải phóng có kiểm soát</t>
  </si>
  <si>
    <t>Novartis Farma S.p.A.</t>
  </si>
  <si>
    <t>Hộp 5 vỉ x 10 viên</t>
  </si>
  <si>
    <t>VN-18777-15</t>
  </si>
  <si>
    <t>1260370001994.BDG</t>
  </si>
  <si>
    <t>Tobramycin + Dexamethasone</t>
  </si>
  <si>
    <t>Tobradex</t>
  </si>
  <si>
    <t>(3mg + 1mg)/1ml</t>
  </si>
  <si>
    <t>Hỗn dịch nhỏ mắt</t>
  </si>
  <si>
    <t>Novartis Manufacturing NV</t>
  </si>
  <si>
    <t>Bỉ</t>
  </si>
  <si>
    <t>Hộp 1 lọ 5ml</t>
  </si>
  <si>
    <t>VN-20587-17 (Có QĐ gia hạn số 853/QĐ-QLD ngày 30/12/2022)</t>
  </si>
  <si>
    <t>1260360002512.BDG</t>
  </si>
  <si>
    <t>Desmopressin (dưới dạng Desmopressin acetat)</t>
  </si>
  <si>
    <t>Minirin</t>
  </si>
  <si>
    <t>0,089mg (0,1mg)</t>
  </si>
  <si>
    <t>Ferring International Center S.A.</t>
  </si>
  <si>
    <t>Thụy Sĩ</t>
  </si>
  <si>
    <t>Hộp 1 chai 30 viên</t>
  </si>
  <si>
    <t>VN-18893-15 (Có QĐ gia hạn số 573/QĐ-QLD ngày 23/09/2022)</t>
  </si>
  <si>
    <t>1260310002555.BDG</t>
  </si>
  <si>
    <t>Fluorometholon</t>
  </si>
  <si>
    <t>Flumetholon 0,1</t>
  </si>
  <si>
    <t>5mg/ 5ml</t>
  </si>
  <si>
    <t>Cơ sở sản xuất: Santen Pharmaceutical Co., Ltd. - Nhà máy Shiga; Cơ sở đóng gói thứ cấp và xuất xưởng lô: Santen Pharmaceutical Co., Ltd. - Nhà máy Noto</t>
  </si>
  <si>
    <t>Hộp 1 Lọ x 5ml</t>
  </si>
  <si>
    <t>VN- 18452-14</t>
  </si>
  <si>
    <t>1260330002580.BDG</t>
  </si>
  <si>
    <t>Olopatadine hydrochloride</t>
  </si>
  <si>
    <t>Pataday</t>
  </si>
  <si>
    <t>0,2%</t>
  </si>
  <si>
    <t>Alcon Research, LLC.</t>
  </si>
  <si>
    <t>Mỹ</t>
  </si>
  <si>
    <t>Hộp 1 chai 2,5ml</t>
  </si>
  <si>
    <t>VN-13472-11 (Có QĐ gia hạn số 62/QĐ-QLD ngày 08/02/2023)</t>
  </si>
  <si>
    <t>1260340002648.BDG</t>
  </si>
  <si>
    <t>Fluticason furoat</t>
  </si>
  <si>
    <t>Avamys</t>
  </si>
  <si>
    <t>27,5 mcg/ liều xịt</t>
  </si>
  <si>
    <t>Hỗn dịch xịt mũi</t>
  </si>
  <si>
    <t>Xịt mũi</t>
  </si>
  <si>
    <t>Bình</t>
  </si>
  <si>
    <t>Glaxo Operations (UK) Ltd. (trading as Glaxo Wellcome Operations)</t>
  </si>
  <si>
    <t>VN-21418-18</t>
  </si>
  <si>
    <t>1260340002655.BDG</t>
  </si>
  <si>
    <t>Fluticason propionat (siêu mịn)</t>
  </si>
  <si>
    <t>Flixonase</t>
  </si>
  <si>
    <t>0,05% (w/w)</t>
  </si>
  <si>
    <t>Hộp 1 chai 60 liều xịt, 50mcg/liều xịt</t>
  </si>
  <si>
    <t>840110178023</t>
  </si>
  <si>
    <t>1260300000110.BDG</t>
  </si>
  <si>
    <t>Natri valproate; Acid valproic</t>
  </si>
  <si>
    <t>Depakine Chrono</t>
  </si>
  <si>
    <t>333,00mg; 145,00mg</t>
  </si>
  <si>
    <t>Viên nén bao phim phóng thích kéo dài</t>
  </si>
  <si>
    <t>SANOFI WINTHROP INDUSTRIE</t>
  </si>
  <si>
    <t>Hộp 1 lọ 30 viên</t>
  </si>
  <si>
    <t>VN-16477-13</t>
  </si>
  <si>
    <t>1260330000258.BDG</t>
  </si>
  <si>
    <t>Levofloxacin hydrat</t>
  </si>
  <si>
    <t>Cravit</t>
  </si>
  <si>
    <t>25mg/5ml</t>
  </si>
  <si>
    <t>VN-19340-15</t>
  </si>
  <si>
    <t>1260310000476.BDG</t>
  </si>
  <si>
    <t>Bevacizumab</t>
  </si>
  <si>
    <t>Avastin</t>
  </si>
  <si>
    <t>100mg/4ml</t>
  </si>
  <si>
    <t>Dung dịch đậm đặc để pha dung dịch tiêm truyền</t>
  </si>
  <si>
    <t>Roche Diagnostics GmbH</t>
  </si>
  <si>
    <t>Hộp 1 lọ x 4ml</t>
  </si>
  <si>
    <t>400410250123</t>
  </si>
  <si>
    <t>1260300001537.BDG</t>
  </si>
  <si>
    <t>Natri hyaluronat tinh khiết</t>
  </si>
  <si>
    <t>Sanlein Mini 0.1</t>
  </si>
  <si>
    <t>0,4mg/0,4ml</t>
  </si>
  <si>
    <t>Santen Pharmaceutical Co., Ltd., Nhà máy Noto</t>
  </si>
  <si>
    <t>Hộp 1 Túi x 3 vỉ x 10 Lọ x 0,4ml</t>
  </si>
  <si>
    <t>499100415323</t>
  </si>
  <si>
    <t>1260350001518.BDG</t>
  </si>
  <si>
    <t>Sanlein 0,1</t>
  </si>
  <si>
    <t>5mg/5ml</t>
  </si>
  <si>
    <t>Hộp 1 lọ x 5ml</t>
  </si>
  <si>
    <t>VN-17157-13</t>
  </si>
  <si>
    <t>1260350001563.BDG</t>
  </si>
  <si>
    <t>Budesonid</t>
  </si>
  <si>
    <t>Pulmicort Respules</t>
  </si>
  <si>
    <t>1mg/2ml</t>
  </si>
  <si>
    <t>Hỗn dịch khí dung dùng để hít</t>
  </si>
  <si>
    <t>Hít/Đường hô hấp</t>
  </si>
  <si>
    <t>AstraZeneca AB</t>
  </si>
  <si>
    <t>Hộp 4 gói x 5 ống đơn liều 2ml</t>
  </si>
  <si>
    <t>730110131924</t>
  </si>
  <si>
    <t>1260350001570.BDG</t>
  </si>
  <si>
    <t>Budesonide</t>
  </si>
  <si>
    <t>500mcg/2ml</t>
  </si>
  <si>
    <t>Astrazeneca Pty., Ltd</t>
  </si>
  <si>
    <t>Úc</t>
  </si>
  <si>
    <t>VN-22715-21</t>
  </si>
  <si>
    <t>Tổng</t>
  </si>
  <si>
    <t>Thành tiền</t>
  </si>
  <si>
    <t>Tổng:</t>
  </si>
  <si>
    <t>Tổng cộng: 05 mặt hàng, 04 nhà cung ứng</t>
  </si>
  <si>
    <t>Tổng cộng: 22 mặt hàng, 03 nhà cung ứng</t>
  </si>
  <si>
    <t>Tổng cộng: 16 mặt hàng, 03 nhà cung ứng</t>
  </si>
  <si>
    <t>PHỤ LỤC III - DANH MỤC THUỐC ÁP DỤNG KẾT QUẢ LỰA CHỌN NHÀ THẦU MUA SẮM TẬP TRUNG CẤP ĐỊA PHƯƠNG TRÊN ĐỊA BÀN THÀNH PHỐ CẦN THƠ GIAI ĐOẠN 2025 - 2027 THUỘC GÓI THẦU SỐ 5: GÓI THẦU THUỐC DƯỢC LIỆU, THUỐC CÓ KẾT HỢP DƯỢC CHẤT VỚI CÁC DƯỢC LIỆU, THUỐC CỔ TRUYỀN TẠI QUYẾT ĐỊNH SỐ 397/QĐ-TTYTKVOM NGÀY 12/8/2026 CỦA TRUNG TÂM Y TẾ KHU VỰC Ô MÔN</t>
  </si>
  <si>
    <t>PHỤ LỤC I - DANH MỤC THUỐC ÁP DỤNG KẾT QUẢ LỰA CHỌN NHÀ THẦU MUA SẮM TẬP TRUNG CẤP ĐỊA PHƯƠNG TRÊN ĐỊA BÀN THÀNH PHỐ CẦN THƠ GIAI ĐOẠN 2025 - 2027 THUỘC GÓI THẦU SỐ 3: GÓI THẦU THUỐC BIỆT DƯỢC GỐC (DỰ TRÙ 12 THÁNG) TẠI QUYẾT ĐỊNH SỐ 370/QĐ-TTYTKVOM NGÀY 23/7/2026 CỦA TRUNG TÂM Y TẾ KHU VỰC Ô MÔN</t>
  </si>
  <si>
    <t>PHỤ LỤC II - DANH MỤC THUỐC ÁP DỤNG KẾT QUẢ LỰA CHỌN NHÀ THẦU MUA SẮM TẬP TRUNG CẤP ĐỊA PHƯƠNG TRÊN ĐỊA BÀN THÀNH PHỐ CẦN THƠ GIAI ĐOẠN 2025 - 2027 THUỘC GÓI THẦU SỐ 4: GÓI THẦU THUỐC BIỆT DƯỢC GỐC (DỰ TRÙ 24 THÁNG) TẠI QUYẾT ĐỊNH SỐ 371/QĐ-TTYTKVOM NGÀY 23/7/2026 CỦA TRUNG TÂM Y TẾ KHU VỰC Ô MÔN</t>
  </si>
  <si>
    <t>(Đính kèm Công văn số         /BVNĐ ngày … tháng 9 năm 2026 của Bệnh viện Nhi đồng thành phố Cần Thơ)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</si>
</sst>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"/>
    <numFmt numFmtId="165" formatCode="###,###,###,###"/>
  </numFmts>
  <fonts count="25">
    <font>
      <sz val="11"/>
      <color theme="1"/>
      <name val="Calibri"/>
      <family val="2"/>
      <scheme val="minor"/>
    </font>
    <font>
      <b/>
      <sz val="9"/>
      <color rgb="FFF5F5F5"/>
      <name val="Time New Roman"/>
    </font>
    <font>
      <sz val="11"/>
      <name val="Calibri"/>
      <family val="2"/>
    </font>
    <font>
      <sz val="9"/>
      <name val="Time New Roman"/>
    </font>
    <font>
      <sz val="9"/>
      <color rgb="FFFF0000"/>
      <name val="Time New Roman"/>
    </font>
    <font>
      <sz val="11"/>
      <color theme="0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ime New Roman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11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13"/>
      <name val="Time New Roman"/>
    </font>
    <font>
      <b/>
      <sz val="13"/>
      <color theme="1"/>
      <name val="Calibri"/>
      <family val="2"/>
      <scheme val="minor"/>
    </font>
    <font>
      <b/>
      <sz val="13"/>
      <name val="Times New Roman"/>
      <family val="1"/>
    </font>
    <font>
      <i/>
      <sz val="12"/>
      <name val="Time New Roman"/>
    </font>
    <font>
      <i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3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wrapText="1"/>
    </xf>
    <xf numFmtId="164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65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4" fillId="0" borderId="1" xfId="0" applyNumberFormat="1" applyFont="1" applyBorder="1"/>
    <xf numFmtId="164" fontId="8" fillId="0" borderId="1" xfId="0" applyNumberFormat="1" applyFont="1" applyBorder="1"/>
    <xf numFmtId="165" fontId="8" fillId="0" borderId="1" xfId="0" applyNumberFormat="1" applyFont="1" applyBorder="1"/>
    <xf numFmtId="164" fontId="4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5" fontId="9" fillId="0" borderId="1" xfId="0" applyNumberFormat="1" applyFont="1" applyBorder="1"/>
    <xf numFmtId="165" fontId="10" fillId="0" borderId="1" xfId="0" applyNumberFormat="1" applyFont="1" applyBorder="1"/>
    <xf numFmtId="0" fontId="11" fillId="0" borderId="0" xfId="0" applyFont="1"/>
    <xf numFmtId="0" fontId="6" fillId="0" borderId="0" xfId="0" applyFont="1" applyAlignment="1">
      <alignment wrapText="1"/>
    </xf>
    <xf numFmtId="0" fontId="9" fillId="0" borderId="1" xfId="0" applyFont="1" applyBorder="1"/>
    <xf numFmtId="164" fontId="3" fillId="0" borderId="1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4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wrapText="1"/>
    </xf>
    <xf numFmtId="165" fontId="8" fillId="0" borderId="1" xfId="0" applyNumberFormat="1" applyFont="1" applyBorder="1" applyAlignment="1">
      <alignment wrapText="1"/>
    </xf>
    <xf numFmtId="165" fontId="7" fillId="0" borderId="1" xfId="0" applyNumberFormat="1" applyFont="1" applyBorder="1"/>
    <xf numFmtId="0" fontId="13" fillId="0" borderId="0" xfId="1" applyFont="1" applyAlignment="1">
      <alignment horizontal="left"/>
    </xf>
    <xf numFmtId="0" fontId="16" fillId="0" borderId="0" xfId="0" applyFont="1"/>
    <xf numFmtId="164" fontId="15" fillId="0" borderId="1" xfId="1" applyNumberFormat="1" applyFont="1" applyBorder="1"/>
    <xf numFmtId="0" fontId="15" fillId="0" borderId="1" xfId="1" applyFont="1" applyBorder="1" applyAlignment="1">
      <alignment wrapText="1"/>
    </xf>
    <xf numFmtId="0" fontId="15" fillId="0" borderId="1" xfId="1" applyFont="1" applyBorder="1"/>
    <xf numFmtId="165" fontId="15" fillId="0" borderId="1" xfId="1" applyNumberFormat="1" applyFont="1" applyBorder="1"/>
    <xf numFmtId="164" fontId="14" fillId="0" borderId="1" xfId="1" applyNumberFormat="1" applyFont="1" applyBorder="1"/>
    <xf numFmtId="164" fontId="15" fillId="0" borderId="1" xfId="0" applyNumberFormat="1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/>
    <xf numFmtId="165" fontId="15" fillId="0" borderId="1" xfId="0" applyNumberFormat="1" applyFont="1" applyBorder="1"/>
    <xf numFmtId="0" fontId="11" fillId="0" borderId="1" xfId="0" applyFont="1" applyBorder="1"/>
    <xf numFmtId="0" fontId="17" fillId="0" borderId="1" xfId="0" applyFont="1" applyBorder="1" applyAlignment="1">
      <alignment wrapText="1"/>
    </xf>
    <xf numFmtId="165" fontId="18" fillId="0" borderId="1" xfId="1" applyNumberFormat="1" applyFont="1" applyBorder="1"/>
    <xf numFmtId="0" fontId="3" fillId="0" borderId="0" xfId="0" applyFont="1"/>
    <xf numFmtId="0" fontId="13" fillId="0" borderId="0" xfId="1" applyFont="1"/>
    <xf numFmtId="0" fontId="12" fillId="0" borderId="0" xfId="0" applyFont="1"/>
    <xf numFmtId="0" fontId="14" fillId="2" borderId="1" xfId="1" applyFont="1" applyFill="1" applyBorder="1"/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/>
    <xf numFmtId="165" fontId="15" fillId="2" borderId="1" xfId="0" applyNumberFormat="1" applyFont="1" applyFill="1" applyBorder="1"/>
    <xf numFmtId="165" fontId="15" fillId="2" borderId="1" xfId="1" applyNumberFormat="1" applyFont="1" applyFill="1" applyBorder="1"/>
    <xf numFmtId="0" fontId="15" fillId="2" borderId="1" xfId="1" applyFont="1" applyFill="1" applyBorder="1" applyAlignment="1">
      <alignment wrapText="1"/>
    </xf>
    <xf numFmtId="0" fontId="15" fillId="2" borderId="1" xfId="1" applyFont="1" applyFill="1" applyBorder="1"/>
    <xf numFmtId="164" fontId="14" fillId="2" borderId="1" xfId="1" applyNumberFormat="1" applyFont="1" applyFill="1" applyBorder="1"/>
    <xf numFmtId="0" fontId="18" fillId="2" borderId="1" xfId="1" applyFont="1" applyFill="1" applyBorder="1"/>
    <xf numFmtId="0" fontId="18" fillId="2" borderId="1" xfId="1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164" fontId="8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/>
    <xf numFmtId="165" fontId="3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9" fillId="2" borderId="1" xfId="0" applyFont="1" applyFill="1" applyBorder="1"/>
    <xf numFmtId="165" fontId="3" fillId="2" borderId="1" xfId="0" applyNumberFormat="1" applyFont="1" applyFill="1" applyBorder="1" applyAlignment="1">
      <alignment wrapText="1"/>
    </xf>
    <xf numFmtId="0" fontId="11" fillId="0" borderId="0" xfId="0" applyFont="1"/>
    <xf numFmtId="0" fontId="18" fillId="2" borderId="1" xfId="1" applyFont="1" applyFill="1" applyBorder="1" applyAlignment="1">
      <alignment horizontal="center" wrapText="1"/>
    </xf>
    <xf numFmtId="0" fontId="21" fillId="0" borderId="0" xfId="1" applyFont="1" applyAlignment="1">
      <alignment horizontal="center" wrapText="1"/>
    </xf>
    <xf numFmtId="0" fontId="24" fillId="0" borderId="0" xfId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3124-E16F-4030-9D76-694C692C75EF}">
  <dimension ref="A1:P34"/>
  <sheetViews>
    <sheetView workbookViewId="0">
      <selection activeCell="D8" sqref="D8"/>
    </sheetView>
  </sheetViews>
  <sheetFormatPr defaultRowHeight="14.4"/>
  <cols>
    <col min="1" max="1" width="5.109375" customWidth="1"/>
    <col min="2" max="2" width="7.6640625" customWidth="1"/>
    <col min="3" max="3" width="18.88671875" customWidth="1"/>
    <col min="4" max="4" width="15.5546875" customWidth="1"/>
    <col min="5" max="5" width="17.77734375" customWidth="1"/>
    <col min="6" max="6" width="16.21875" customWidth="1"/>
    <col min="7" max="7" width="15.33203125" customWidth="1"/>
    <col min="8" max="8" width="17.88671875" customWidth="1"/>
    <col min="9" max="9" width="11.109375" customWidth="1"/>
    <col min="10" max="11" width="15" customWidth="1"/>
    <col min="12" max="12" width="7" customWidth="1"/>
    <col min="13" max="13" width="9.109375" customWidth="1"/>
    <col min="14" max="14" width="8.33203125" customWidth="1"/>
    <col min="15" max="15" width="15.5546875" customWidth="1"/>
    <col min="16" max="16" width="19.44140625" customWidth="1"/>
  </cols>
  <sheetData>
    <row r="1" spans="1:16" ht="60" customHeight="1">
      <c r="A1" s="42"/>
      <c r="B1" s="42"/>
      <c r="C1" s="74" t="s">
        <v>385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6" ht="29.4" customHeight="1">
      <c r="A2" s="42" t="s">
        <v>109</v>
      </c>
      <c r="B2" s="42" t="s">
        <v>109</v>
      </c>
      <c r="C2" s="76" t="s">
        <v>387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6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1"/>
    </row>
    <row r="4" spans="1:16">
      <c r="A4" s="72" t="s">
        <v>0</v>
      </c>
      <c r="B4" s="72" t="s">
        <v>1</v>
      </c>
      <c r="C4" s="72" t="s">
        <v>2</v>
      </c>
      <c r="D4" s="72" t="s">
        <v>3</v>
      </c>
      <c r="E4" s="72" t="s">
        <v>4</v>
      </c>
      <c r="F4" s="72" t="s">
        <v>5</v>
      </c>
      <c r="G4" s="72" t="s">
        <v>6</v>
      </c>
      <c r="H4" s="72" t="s">
        <v>10</v>
      </c>
      <c r="I4" s="72" t="s">
        <v>11</v>
      </c>
      <c r="J4" s="72" t="s">
        <v>12</v>
      </c>
      <c r="K4" s="72" t="s">
        <v>13</v>
      </c>
      <c r="L4" s="72" t="s">
        <v>7</v>
      </c>
      <c r="M4" s="72" t="s">
        <v>15</v>
      </c>
      <c r="N4" s="72" t="s">
        <v>14</v>
      </c>
      <c r="O4" s="55"/>
      <c r="P4" s="72" t="s">
        <v>8</v>
      </c>
    </row>
    <row r="5" spans="1:16" ht="26.4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55" t="s">
        <v>379</v>
      </c>
      <c r="P5" s="72"/>
    </row>
    <row r="6" spans="1:16">
      <c r="A6" s="66">
        <v>1</v>
      </c>
      <c r="B6" s="66" t="s">
        <v>24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3" customFormat="1" ht="35.4">
      <c r="A7" s="21">
        <v>1</v>
      </c>
      <c r="B7" s="6" t="s">
        <v>110</v>
      </c>
      <c r="C7" s="6" t="s">
        <v>111</v>
      </c>
      <c r="D7" s="6" t="s">
        <v>112</v>
      </c>
      <c r="E7" s="6" t="s">
        <v>113</v>
      </c>
      <c r="F7" s="6" t="s">
        <v>114</v>
      </c>
      <c r="G7" s="6" t="s">
        <v>115</v>
      </c>
      <c r="H7" s="6" t="s">
        <v>116</v>
      </c>
      <c r="I7" s="6" t="s">
        <v>117</v>
      </c>
      <c r="J7" s="6" t="s">
        <v>118</v>
      </c>
      <c r="K7" s="6" t="s">
        <v>119</v>
      </c>
      <c r="L7" s="6" t="s">
        <v>96</v>
      </c>
      <c r="M7" s="22">
        <v>3578500</v>
      </c>
      <c r="N7" s="22">
        <v>1000</v>
      </c>
      <c r="O7" s="22">
        <f>M7*N7</f>
        <v>3578500000</v>
      </c>
      <c r="P7" s="6" t="s">
        <v>24</v>
      </c>
    </row>
    <row r="8" spans="1:16" s="3" customFormat="1" ht="58.2">
      <c r="A8" s="21">
        <v>2</v>
      </c>
      <c r="B8" s="6" t="s">
        <v>125</v>
      </c>
      <c r="C8" s="6" t="s">
        <v>126</v>
      </c>
      <c r="D8" s="6" t="s">
        <v>127</v>
      </c>
      <c r="E8" s="6" t="s">
        <v>128</v>
      </c>
      <c r="F8" s="6" t="s">
        <v>129</v>
      </c>
      <c r="G8" s="6" t="s">
        <v>76</v>
      </c>
      <c r="H8" s="6" t="s">
        <v>130</v>
      </c>
      <c r="I8" s="6" t="s">
        <v>131</v>
      </c>
      <c r="J8" s="6" t="s">
        <v>132</v>
      </c>
      <c r="K8" s="6" t="s">
        <v>133</v>
      </c>
      <c r="L8" s="6" t="s">
        <v>121</v>
      </c>
      <c r="M8" s="22">
        <v>16680</v>
      </c>
      <c r="N8" s="22">
        <v>2100</v>
      </c>
      <c r="O8" s="22">
        <f t="shared" ref="O8:O32" si="0">M8*N8</f>
        <v>35028000</v>
      </c>
      <c r="P8" s="6" t="s">
        <v>24</v>
      </c>
    </row>
    <row r="9" spans="1:16" s="3" customFormat="1" ht="46.8">
      <c r="A9" s="21">
        <v>3</v>
      </c>
      <c r="B9" s="6" t="s">
        <v>134</v>
      </c>
      <c r="C9" s="6" t="s">
        <v>135</v>
      </c>
      <c r="D9" s="6" t="s">
        <v>136</v>
      </c>
      <c r="E9" s="6" t="s">
        <v>137</v>
      </c>
      <c r="F9" s="6" t="s">
        <v>138</v>
      </c>
      <c r="G9" s="6" t="s">
        <v>76</v>
      </c>
      <c r="H9" s="6" t="s">
        <v>139</v>
      </c>
      <c r="I9" s="6" t="s">
        <v>68</v>
      </c>
      <c r="J9" s="6" t="s">
        <v>140</v>
      </c>
      <c r="K9" s="6" t="s">
        <v>141</v>
      </c>
      <c r="L9" s="6" t="s">
        <v>77</v>
      </c>
      <c r="M9" s="22">
        <v>16014</v>
      </c>
      <c r="N9" s="22">
        <v>20000</v>
      </c>
      <c r="O9" s="22">
        <f t="shared" si="0"/>
        <v>320280000</v>
      </c>
      <c r="P9" s="6" t="s">
        <v>24</v>
      </c>
    </row>
    <row r="10" spans="1:16" s="3" customFormat="1" ht="46.8">
      <c r="A10" s="21">
        <v>4</v>
      </c>
      <c r="B10" s="6" t="s">
        <v>142</v>
      </c>
      <c r="C10" s="6" t="s">
        <v>135</v>
      </c>
      <c r="D10" s="6" t="s">
        <v>143</v>
      </c>
      <c r="E10" s="6" t="s">
        <v>144</v>
      </c>
      <c r="F10" s="6" t="s">
        <v>129</v>
      </c>
      <c r="G10" s="6" t="s">
        <v>76</v>
      </c>
      <c r="H10" s="6" t="s">
        <v>145</v>
      </c>
      <c r="I10" s="6" t="s">
        <v>131</v>
      </c>
      <c r="J10" s="6" t="s">
        <v>132</v>
      </c>
      <c r="K10" s="6" t="s">
        <v>146</v>
      </c>
      <c r="L10" s="6" t="s">
        <v>121</v>
      </c>
      <c r="M10" s="22">
        <v>11936</v>
      </c>
      <c r="N10" s="22">
        <v>12000</v>
      </c>
      <c r="O10" s="22">
        <f t="shared" si="0"/>
        <v>143232000</v>
      </c>
      <c r="P10" s="6" t="s">
        <v>24</v>
      </c>
    </row>
    <row r="11" spans="1:16" s="3" customFormat="1" ht="35.4">
      <c r="A11" s="21">
        <v>5</v>
      </c>
      <c r="B11" s="6" t="s">
        <v>147</v>
      </c>
      <c r="C11" s="6" t="s">
        <v>148</v>
      </c>
      <c r="D11" s="6" t="s">
        <v>149</v>
      </c>
      <c r="E11" s="6" t="s">
        <v>150</v>
      </c>
      <c r="F11" s="6" t="s">
        <v>151</v>
      </c>
      <c r="G11" s="6" t="s">
        <v>120</v>
      </c>
      <c r="H11" s="6" t="s">
        <v>152</v>
      </c>
      <c r="I11" s="6" t="s">
        <v>153</v>
      </c>
      <c r="J11" s="6" t="s">
        <v>154</v>
      </c>
      <c r="K11" s="6" t="s">
        <v>155</v>
      </c>
      <c r="L11" s="6" t="s">
        <v>56</v>
      </c>
      <c r="M11" s="22">
        <v>140416</v>
      </c>
      <c r="N11" s="22">
        <v>4000</v>
      </c>
      <c r="O11" s="22">
        <f t="shared" si="0"/>
        <v>561664000</v>
      </c>
      <c r="P11" s="6" t="s">
        <v>24</v>
      </c>
    </row>
    <row r="12" spans="1:16" s="3" customFormat="1" ht="35.4">
      <c r="A12" s="21">
        <v>6</v>
      </c>
      <c r="B12" s="6" t="s">
        <v>156</v>
      </c>
      <c r="C12" s="6" t="s">
        <v>157</v>
      </c>
      <c r="D12" s="6" t="s">
        <v>158</v>
      </c>
      <c r="E12" s="6" t="s">
        <v>159</v>
      </c>
      <c r="F12" s="6" t="s">
        <v>129</v>
      </c>
      <c r="G12" s="6" t="s">
        <v>76</v>
      </c>
      <c r="H12" s="6" t="s">
        <v>160</v>
      </c>
      <c r="I12" s="6" t="s">
        <v>131</v>
      </c>
      <c r="J12" s="6" t="s">
        <v>161</v>
      </c>
      <c r="K12" s="6" t="s">
        <v>162</v>
      </c>
      <c r="L12" s="6" t="s">
        <v>121</v>
      </c>
      <c r="M12" s="22">
        <v>22130</v>
      </c>
      <c r="N12" s="22">
        <v>21000</v>
      </c>
      <c r="O12" s="22">
        <f t="shared" si="0"/>
        <v>464730000</v>
      </c>
      <c r="P12" s="6" t="s">
        <v>24</v>
      </c>
    </row>
    <row r="13" spans="1:16" s="3" customFormat="1" ht="69.599999999999994" customHeight="1">
      <c r="A13" s="21">
        <v>7</v>
      </c>
      <c r="B13" s="6" t="s">
        <v>169</v>
      </c>
      <c r="C13" s="6" t="s">
        <v>163</v>
      </c>
      <c r="D13" s="6" t="s">
        <v>164</v>
      </c>
      <c r="E13" s="6" t="s">
        <v>159</v>
      </c>
      <c r="F13" s="6" t="s">
        <v>165</v>
      </c>
      <c r="G13" s="6" t="s">
        <v>166</v>
      </c>
      <c r="H13" s="6" t="s">
        <v>167</v>
      </c>
      <c r="I13" s="6" t="s">
        <v>168</v>
      </c>
      <c r="J13" s="6" t="s">
        <v>170</v>
      </c>
      <c r="K13" s="6" t="s">
        <v>171</v>
      </c>
      <c r="L13" s="6" t="s">
        <v>56</v>
      </c>
      <c r="M13" s="22">
        <v>317747</v>
      </c>
      <c r="N13" s="22">
        <v>12000</v>
      </c>
      <c r="O13" s="22">
        <f t="shared" si="0"/>
        <v>3812964000</v>
      </c>
      <c r="P13" s="6" t="s">
        <v>24</v>
      </c>
    </row>
    <row r="14" spans="1:16" s="19" customFormat="1" ht="44.4" customHeight="1">
      <c r="A14" s="21">
        <v>8</v>
      </c>
      <c r="B14" s="9" t="s">
        <v>338</v>
      </c>
      <c r="C14" s="9" t="s">
        <v>339</v>
      </c>
      <c r="D14" s="9" t="s">
        <v>340</v>
      </c>
      <c r="E14" s="9" t="s">
        <v>341</v>
      </c>
      <c r="F14" s="9" t="s">
        <v>54</v>
      </c>
      <c r="G14" s="9" t="s">
        <v>55</v>
      </c>
      <c r="H14" s="9" t="s">
        <v>57</v>
      </c>
      <c r="I14" s="9" t="s">
        <v>58</v>
      </c>
      <c r="J14" s="9" t="s">
        <v>59</v>
      </c>
      <c r="K14" s="9" t="s">
        <v>342</v>
      </c>
      <c r="L14" s="9" t="s">
        <v>56</v>
      </c>
      <c r="M14" s="23">
        <v>88515</v>
      </c>
      <c r="N14" s="23">
        <v>50</v>
      </c>
      <c r="O14" s="22">
        <f t="shared" si="0"/>
        <v>4425750</v>
      </c>
      <c r="P14" s="9" t="s">
        <v>24</v>
      </c>
    </row>
    <row r="15" spans="1:16" s="3" customFormat="1" ht="35.4">
      <c r="A15" s="21">
        <v>9</v>
      </c>
      <c r="B15" s="6" t="s">
        <v>173</v>
      </c>
      <c r="C15" s="6" t="s">
        <v>174</v>
      </c>
      <c r="D15" s="6" t="s">
        <v>175</v>
      </c>
      <c r="E15" s="6" t="s">
        <v>176</v>
      </c>
      <c r="F15" s="6" t="s">
        <v>177</v>
      </c>
      <c r="G15" s="6" t="s">
        <v>66</v>
      </c>
      <c r="H15" s="6" t="s">
        <v>179</v>
      </c>
      <c r="I15" s="6" t="s">
        <v>180</v>
      </c>
      <c r="J15" s="6" t="s">
        <v>181</v>
      </c>
      <c r="K15" s="6" t="s">
        <v>182</v>
      </c>
      <c r="L15" s="6" t="s">
        <v>178</v>
      </c>
      <c r="M15" s="22">
        <v>957002</v>
      </c>
      <c r="N15" s="22">
        <v>100</v>
      </c>
      <c r="O15" s="22">
        <f t="shared" si="0"/>
        <v>95700200</v>
      </c>
      <c r="P15" s="6" t="s">
        <v>24</v>
      </c>
    </row>
    <row r="16" spans="1:16" s="19" customFormat="1" ht="35.4">
      <c r="A16" s="21">
        <v>10</v>
      </c>
      <c r="B16" s="9" t="s">
        <v>343</v>
      </c>
      <c r="C16" s="9" t="s">
        <v>344</v>
      </c>
      <c r="D16" s="9" t="s">
        <v>345</v>
      </c>
      <c r="E16" s="9" t="s">
        <v>346</v>
      </c>
      <c r="F16" s="9" t="s">
        <v>347</v>
      </c>
      <c r="G16" s="9" t="s">
        <v>95</v>
      </c>
      <c r="H16" s="9" t="s">
        <v>348</v>
      </c>
      <c r="I16" s="9" t="s">
        <v>100</v>
      </c>
      <c r="J16" s="9" t="s">
        <v>349</v>
      </c>
      <c r="K16" s="9" t="s">
        <v>350</v>
      </c>
      <c r="L16" s="9" t="s">
        <v>56</v>
      </c>
      <c r="M16" s="23">
        <v>6794409</v>
      </c>
      <c r="N16" s="23">
        <v>30</v>
      </c>
      <c r="O16" s="22">
        <f t="shared" si="0"/>
        <v>203832270</v>
      </c>
      <c r="P16" s="9" t="s">
        <v>24</v>
      </c>
    </row>
    <row r="17" spans="1:16" s="3" customFormat="1" ht="66" customHeight="1">
      <c r="A17" s="21">
        <v>11</v>
      </c>
      <c r="B17" s="6" t="s">
        <v>203</v>
      </c>
      <c r="C17" s="6" t="s">
        <v>197</v>
      </c>
      <c r="D17" s="6" t="s">
        <v>198</v>
      </c>
      <c r="E17" s="6" t="s">
        <v>204</v>
      </c>
      <c r="F17" s="6" t="s">
        <v>44</v>
      </c>
      <c r="G17" s="6" t="s">
        <v>199</v>
      </c>
      <c r="H17" s="6" t="s">
        <v>200</v>
      </c>
      <c r="I17" s="6" t="s">
        <v>201</v>
      </c>
      <c r="J17" s="6" t="s">
        <v>205</v>
      </c>
      <c r="K17" s="6" t="s">
        <v>202</v>
      </c>
      <c r="L17" s="6" t="s">
        <v>96</v>
      </c>
      <c r="M17" s="22">
        <v>260432</v>
      </c>
      <c r="N17" s="22">
        <v>400</v>
      </c>
      <c r="O17" s="22">
        <f t="shared" si="0"/>
        <v>104172800</v>
      </c>
      <c r="P17" s="6" t="s">
        <v>24</v>
      </c>
    </row>
    <row r="18" spans="1:16" s="3" customFormat="1" ht="35.4">
      <c r="A18" s="21">
        <v>12</v>
      </c>
      <c r="B18" s="6" t="s">
        <v>211</v>
      </c>
      <c r="C18" s="6" t="s">
        <v>206</v>
      </c>
      <c r="D18" s="6" t="s">
        <v>207</v>
      </c>
      <c r="E18" s="6" t="s">
        <v>212</v>
      </c>
      <c r="F18" s="6" t="s">
        <v>208</v>
      </c>
      <c r="G18" s="6" t="s">
        <v>209</v>
      </c>
      <c r="H18" s="6" t="s">
        <v>185</v>
      </c>
      <c r="I18" s="6" t="s">
        <v>100</v>
      </c>
      <c r="J18" s="6" t="s">
        <v>213</v>
      </c>
      <c r="K18" s="6" t="s">
        <v>210</v>
      </c>
      <c r="L18" s="6" t="s">
        <v>56</v>
      </c>
      <c r="M18" s="22">
        <v>254678</v>
      </c>
      <c r="N18" s="22">
        <v>400</v>
      </c>
      <c r="O18" s="22">
        <f t="shared" si="0"/>
        <v>101871200</v>
      </c>
      <c r="P18" s="6" t="s">
        <v>24</v>
      </c>
    </row>
    <row r="19" spans="1:16" s="3" customFormat="1" ht="35.4">
      <c r="A19" s="21">
        <v>13</v>
      </c>
      <c r="B19" s="6" t="s">
        <v>221</v>
      </c>
      <c r="C19" s="6" t="s">
        <v>222</v>
      </c>
      <c r="D19" s="6" t="s">
        <v>223</v>
      </c>
      <c r="E19" s="6" t="s">
        <v>183</v>
      </c>
      <c r="F19" s="6" t="s">
        <v>172</v>
      </c>
      <c r="G19" s="6" t="s">
        <v>224</v>
      </c>
      <c r="H19" s="6" t="s">
        <v>46</v>
      </c>
      <c r="I19" s="6" t="s">
        <v>47</v>
      </c>
      <c r="J19" s="6" t="s">
        <v>225</v>
      </c>
      <c r="K19" s="6" t="s">
        <v>226</v>
      </c>
      <c r="L19" s="6" t="s">
        <v>56</v>
      </c>
      <c r="M19" s="22">
        <v>41871</v>
      </c>
      <c r="N19" s="22">
        <v>25000</v>
      </c>
      <c r="O19" s="22">
        <f t="shared" si="0"/>
        <v>1046775000</v>
      </c>
      <c r="P19" s="6" t="s">
        <v>24</v>
      </c>
    </row>
    <row r="20" spans="1:16" s="19" customFormat="1" ht="35.4">
      <c r="A20" s="21">
        <v>14</v>
      </c>
      <c r="B20" s="9" t="s">
        <v>358</v>
      </c>
      <c r="C20" s="9" t="s">
        <v>352</v>
      </c>
      <c r="D20" s="9" t="s">
        <v>359</v>
      </c>
      <c r="E20" s="9" t="s">
        <v>360</v>
      </c>
      <c r="F20" s="9" t="s">
        <v>54</v>
      </c>
      <c r="G20" s="9" t="s">
        <v>55</v>
      </c>
      <c r="H20" s="9" t="s">
        <v>57</v>
      </c>
      <c r="I20" s="9" t="s">
        <v>58</v>
      </c>
      <c r="J20" s="9" t="s">
        <v>361</v>
      </c>
      <c r="K20" s="9" t="s">
        <v>362</v>
      </c>
      <c r="L20" s="9" t="s">
        <v>56</v>
      </c>
      <c r="M20" s="23">
        <v>62158</v>
      </c>
      <c r="N20" s="23">
        <v>50</v>
      </c>
      <c r="O20" s="22">
        <f t="shared" si="0"/>
        <v>3107900</v>
      </c>
      <c r="P20" s="9" t="s">
        <v>24</v>
      </c>
    </row>
    <row r="21" spans="1:16" s="19" customFormat="1" ht="35.4">
      <c r="A21" s="21">
        <v>15</v>
      </c>
      <c r="B21" s="9" t="s">
        <v>351</v>
      </c>
      <c r="C21" s="9" t="s">
        <v>352</v>
      </c>
      <c r="D21" s="9" t="s">
        <v>353</v>
      </c>
      <c r="E21" s="9" t="s">
        <v>354</v>
      </c>
      <c r="F21" s="9" t="s">
        <v>54</v>
      </c>
      <c r="G21" s="9" t="s">
        <v>55</v>
      </c>
      <c r="H21" s="9" t="s">
        <v>355</v>
      </c>
      <c r="I21" s="9" t="s">
        <v>58</v>
      </c>
      <c r="J21" s="9" t="s">
        <v>356</v>
      </c>
      <c r="K21" s="9" t="s">
        <v>357</v>
      </c>
      <c r="L21" s="9" t="s">
        <v>56</v>
      </c>
      <c r="M21" s="23">
        <v>3885</v>
      </c>
      <c r="N21" s="23">
        <v>50</v>
      </c>
      <c r="O21" s="22">
        <f t="shared" si="0"/>
        <v>194250</v>
      </c>
      <c r="P21" s="9" t="s">
        <v>24</v>
      </c>
    </row>
    <row r="22" spans="1:16" s="3" customFormat="1" ht="35.4">
      <c r="A22" s="21">
        <v>16</v>
      </c>
      <c r="B22" s="6" t="s">
        <v>227</v>
      </c>
      <c r="C22" s="6" t="s">
        <v>228</v>
      </c>
      <c r="D22" s="6" t="s">
        <v>229</v>
      </c>
      <c r="E22" s="6" t="s">
        <v>230</v>
      </c>
      <c r="F22" s="6" t="s">
        <v>231</v>
      </c>
      <c r="G22" s="6" t="s">
        <v>232</v>
      </c>
      <c r="H22" s="6" t="s">
        <v>234</v>
      </c>
      <c r="I22" s="6" t="s">
        <v>196</v>
      </c>
      <c r="J22" s="6" t="s">
        <v>235</v>
      </c>
      <c r="K22" s="6" t="s">
        <v>236</v>
      </c>
      <c r="L22" s="6" t="s">
        <v>233</v>
      </c>
      <c r="M22" s="22">
        <v>76379</v>
      </c>
      <c r="N22" s="22">
        <v>200</v>
      </c>
      <c r="O22" s="22">
        <f t="shared" si="0"/>
        <v>15275800</v>
      </c>
      <c r="P22" s="6" t="s">
        <v>24</v>
      </c>
    </row>
    <row r="23" spans="1:16" s="3" customFormat="1" ht="19.2" customHeight="1">
      <c r="A23" s="24" t="s">
        <v>380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22"/>
      <c r="N23" s="22"/>
      <c r="O23" s="26">
        <f>SUM(O7:O22)</f>
        <v>10491753170</v>
      </c>
      <c r="P23" s="6"/>
    </row>
    <row r="24" spans="1:16">
      <c r="A24" s="66">
        <v>2</v>
      </c>
      <c r="B24" s="66" t="s">
        <v>97</v>
      </c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7">
        <f t="shared" si="0"/>
        <v>0</v>
      </c>
      <c r="P24" s="64"/>
    </row>
    <row r="25" spans="1:16" ht="81">
      <c r="A25" s="4">
        <v>17</v>
      </c>
      <c r="B25" s="6" t="s">
        <v>214</v>
      </c>
      <c r="C25" s="6" t="s">
        <v>215</v>
      </c>
      <c r="D25" s="6" t="s">
        <v>216</v>
      </c>
      <c r="E25" s="6" t="s">
        <v>217</v>
      </c>
      <c r="F25" s="6" t="s">
        <v>122</v>
      </c>
      <c r="G25" s="6" t="s">
        <v>76</v>
      </c>
      <c r="H25" s="6" t="s">
        <v>186</v>
      </c>
      <c r="I25" s="6" t="s">
        <v>124</v>
      </c>
      <c r="J25" s="6" t="s">
        <v>184</v>
      </c>
      <c r="K25" s="6" t="s">
        <v>218</v>
      </c>
      <c r="L25" s="6" t="s">
        <v>121</v>
      </c>
      <c r="M25" s="22">
        <v>3672</v>
      </c>
      <c r="N25" s="22">
        <v>1000</v>
      </c>
      <c r="O25" s="22">
        <f t="shared" si="0"/>
        <v>3672000</v>
      </c>
      <c r="P25" s="6" t="s">
        <v>97</v>
      </c>
    </row>
    <row r="26" spans="1:16" ht="69.599999999999994">
      <c r="A26" s="4">
        <v>18</v>
      </c>
      <c r="B26" s="6" t="s">
        <v>219</v>
      </c>
      <c r="C26" s="6" t="s">
        <v>215</v>
      </c>
      <c r="D26" s="6" t="s">
        <v>216</v>
      </c>
      <c r="E26" s="6" t="s">
        <v>123</v>
      </c>
      <c r="F26" s="6" t="s">
        <v>122</v>
      </c>
      <c r="G26" s="6" t="s">
        <v>76</v>
      </c>
      <c r="H26" s="6" t="s">
        <v>186</v>
      </c>
      <c r="I26" s="6" t="s">
        <v>124</v>
      </c>
      <c r="J26" s="6" t="s">
        <v>184</v>
      </c>
      <c r="K26" s="6" t="s">
        <v>220</v>
      </c>
      <c r="L26" s="6" t="s">
        <v>121</v>
      </c>
      <c r="M26" s="22">
        <v>983</v>
      </c>
      <c r="N26" s="22">
        <v>2000</v>
      </c>
      <c r="O26" s="22">
        <f t="shared" si="0"/>
        <v>1966000</v>
      </c>
      <c r="P26" s="6" t="s">
        <v>97</v>
      </c>
    </row>
    <row r="27" spans="1:16" ht="17.399999999999999" customHeight="1">
      <c r="A27" s="24" t="s">
        <v>380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26">
        <f>SUM(O25:O26)</f>
        <v>5638000</v>
      </c>
      <c r="P27" s="14"/>
    </row>
    <row r="28" spans="1:16">
      <c r="A28" s="66">
        <v>3</v>
      </c>
      <c r="B28" s="66" t="s">
        <v>78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7">
        <f t="shared" si="0"/>
        <v>0</v>
      </c>
      <c r="P28" s="64"/>
    </row>
    <row r="29" spans="1:16" ht="50.4" customHeight="1">
      <c r="A29" s="25">
        <v>19</v>
      </c>
      <c r="B29" s="9" t="s">
        <v>330</v>
      </c>
      <c r="C29" s="9" t="s">
        <v>331</v>
      </c>
      <c r="D29" s="9" t="s">
        <v>332</v>
      </c>
      <c r="E29" s="9" t="s">
        <v>333</v>
      </c>
      <c r="F29" s="9" t="s">
        <v>334</v>
      </c>
      <c r="G29" s="9" t="s">
        <v>76</v>
      </c>
      <c r="H29" s="9" t="s">
        <v>335</v>
      </c>
      <c r="I29" s="9" t="s">
        <v>68</v>
      </c>
      <c r="J29" s="9" t="s">
        <v>336</v>
      </c>
      <c r="K29" s="9" t="s">
        <v>337</v>
      </c>
      <c r="L29" s="9" t="s">
        <v>121</v>
      </c>
      <c r="M29" s="23">
        <v>6972</v>
      </c>
      <c r="N29" s="23">
        <v>2100</v>
      </c>
      <c r="O29" s="22">
        <f t="shared" si="0"/>
        <v>14641200</v>
      </c>
      <c r="P29" s="9" t="s">
        <v>78</v>
      </c>
    </row>
    <row r="30" spans="1:16" ht="73.8" customHeight="1">
      <c r="A30" s="21">
        <v>20</v>
      </c>
      <c r="B30" s="6" t="s">
        <v>188</v>
      </c>
      <c r="C30" s="6" t="s">
        <v>189</v>
      </c>
      <c r="D30" s="6" t="s">
        <v>190</v>
      </c>
      <c r="E30" s="6" t="s">
        <v>191</v>
      </c>
      <c r="F30" s="6" t="s">
        <v>44</v>
      </c>
      <c r="G30" s="6" t="s">
        <v>192</v>
      </c>
      <c r="H30" s="6" t="s">
        <v>193</v>
      </c>
      <c r="I30" s="6" t="s">
        <v>68</v>
      </c>
      <c r="J30" s="6" t="s">
        <v>194</v>
      </c>
      <c r="K30" s="6" t="s">
        <v>195</v>
      </c>
      <c r="L30" s="6" t="s">
        <v>187</v>
      </c>
      <c r="M30" s="22">
        <v>85381</v>
      </c>
      <c r="N30" s="22">
        <v>360</v>
      </c>
      <c r="O30" s="22">
        <f t="shared" si="0"/>
        <v>30737160</v>
      </c>
      <c r="P30" s="6" t="s">
        <v>78</v>
      </c>
    </row>
    <row r="31" spans="1:16" ht="40.200000000000003" customHeight="1">
      <c r="A31" s="25">
        <v>21</v>
      </c>
      <c r="B31" s="9" t="s">
        <v>363</v>
      </c>
      <c r="C31" s="9" t="s">
        <v>364</v>
      </c>
      <c r="D31" s="9" t="s">
        <v>365</v>
      </c>
      <c r="E31" s="9" t="s">
        <v>366</v>
      </c>
      <c r="F31" s="9" t="s">
        <v>367</v>
      </c>
      <c r="G31" s="9" t="s">
        <v>368</v>
      </c>
      <c r="H31" s="9" t="s">
        <v>369</v>
      </c>
      <c r="I31" s="9" t="s">
        <v>26</v>
      </c>
      <c r="J31" s="9" t="s">
        <v>370</v>
      </c>
      <c r="K31" s="9" t="s">
        <v>371</v>
      </c>
      <c r="L31" s="9" t="s">
        <v>35</v>
      </c>
      <c r="M31" s="23">
        <v>24906</v>
      </c>
      <c r="N31" s="23">
        <v>10000</v>
      </c>
      <c r="O31" s="22">
        <f t="shared" si="0"/>
        <v>249060000</v>
      </c>
      <c r="P31" s="9" t="s">
        <v>78</v>
      </c>
    </row>
    <row r="32" spans="1:16" ht="42.6" customHeight="1">
      <c r="A32" s="21">
        <v>22</v>
      </c>
      <c r="B32" s="9" t="s">
        <v>372</v>
      </c>
      <c r="C32" s="9" t="s">
        <v>373</v>
      </c>
      <c r="D32" s="9" t="s">
        <v>365</v>
      </c>
      <c r="E32" s="9" t="s">
        <v>374</v>
      </c>
      <c r="F32" s="9" t="s">
        <v>367</v>
      </c>
      <c r="G32" s="9" t="s">
        <v>368</v>
      </c>
      <c r="H32" s="9" t="s">
        <v>375</v>
      </c>
      <c r="I32" s="9" t="s">
        <v>376</v>
      </c>
      <c r="J32" s="9" t="s">
        <v>370</v>
      </c>
      <c r="K32" s="9" t="s">
        <v>377</v>
      </c>
      <c r="L32" s="9" t="s">
        <v>35</v>
      </c>
      <c r="M32" s="23">
        <v>13834</v>
      </c>
      <c r="N32" s="23">
        <v>10000</v>
      </c>
      <c r="O32" s="22">
        <f t="shared" si="0"/>
        <v>138340000</v>
      </c>
      <c r="P32" s="9" t="s">
        <v>78</v>
      </c>
    </row>
    <row r="33" spans="1:16" ht="16.2" customHeight="1">
      <c r="A33" s="24" t="s">
        <v>380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27">
        <f>SUM(O29:O32)</f>
        <v>432778360</v>
      </c>
      <c r="P33" s="14"/>
    </row>
    <row r="34" spans="1:16" ht="16.8" customHeight="1">
      <c r="A34" s="20" t="s">
        <v>382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</sheetData>
  <mergeCells count="18">
    <mergeCell ref="F4:F5"/>
    <mergeCell ref="A3:N3"/>
    <mergeCell ref="C1:O1"/>
    <mergeCell ref="A4:A5"/>
    <mergeCell ref="B4:B5"/>
    <mergeCell ref="C4:C5"/>
    <mergeCell ref="D4:D5"/>
    <mergeCell ref="E4:E5"/>
    <mergeCell ref="M4:M5"/>
    <mergeCell ref="N4:N5"/>
    <mergeCell ref="C2:O2"/>
    <mergeCell ref="P4:P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C2" workbookViewId="0">
      <selection activeCell="N11" sqref="N11"/>
    </sheetView>
  </sheetViews>
  <sheetFormatPr defaultColWidth="9.109375" defaultRowHeight="14.4"/>
  <cols>
    <col min="1" max="1" width="3.88671875" customWidth="1"/>
    <col min="2" max="2" width="9.6640625" customWidth="1"/>
    <col min="3" max="3" width="25.21875" customWidth="1"/>
    <col min="4" max="4" width="16.44140625" customWidth="1"/>
    <col min="5" max="5" width="20.88671875" customWidth="1"/>
    <col min="6" max="6" width="14.21875" customWidth="1"/>
    <col min="7" max="7" width="13" customWidth="1"/>
    <col min="8" max="8" width="25.109375" customWidth="1"/>
    <col min="9" max="9" width="11.77734375" customWidth="1"/>
    <col min="10" max="10" width="10.6640625" customWidth="1"/>
    <col min="11" max="11" width="13.5546875" customWidth="1"/>
    <col min="12" max="12" width="6.5546875" customWidth="1"/>
    <col min="13" max="13" width="9.21875" customWidth="1"/>
    <col min="15" max="15" width="12.109375" customWidth="1"/>
    <col min="16" max="16" width="17.5546875" style="3" customWidth="1"/>
  </cols>
  <sheetData>
    <row r="1" spans="1:16" ht="37.799999999999997" customHeight="1">
      <c r="B1" s="77" t="s">
        <v>386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2" spans="1:16" ht="22.2" customHeight="1">
      <c r="C2" s="78" t="s">
        <v>387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4" spans="1:16" ht="22.2" customHeight="1">
      <c r="A4" s="72" t="s">
        <v>0</v>
      </c>
      <c r="B4" s="72" t="s">
        <v>1</v>
      </c>
      <c r="C4" s="72" t="s">
        <v>2</v>
      </c>
      <c r="D4" s="72" t="s">
        <v>9</v>
      </c>
      <c r="E4" s="72" t="s">
        <v>4</v>
      </c>
      <c r="F4" s="72" t="s">
        <v>5</v>
      </c>
      <c r="G4" s="72" t="s">
        <v>6</v>
      </c>
      <c r="H4" s="72" t="s">
        <v>10</v>
      </c>
      <c r="I4" s="72" t="s">
        <v>11</v>
      </c>
      <c r="J4" s="72" t="s">
        <v>12</v>
      </c>
      <c r="K4" s="72" t="s">
        <v>13</v>
      </c>
      <c r="L4" s="72" t="s">
        <v>7</v>
      </c>
      <c r="M4" s="72" t="s">
        <v>15</v>
      </c>
      <c r="N4" s="72" t="s">
        <v>16</v>
      </c>
      <c r="O4" s="55"/>
      <c r="P4" s="72" t="s">
        <v>8</v>
      </c>
    </row>
    <row r="5" spans="1:16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55" t="s">
        <v>379</v>
      </c>
      <c r="P5" s="72"/>
    </row>
    <row r="6" spans="1:16">
      <c r="A6" s="56">
        <v>1</v>
      </c>
      <c r="B6" s="56" t="s">
        <v>24</v>
      </c>
      <c r="C6" s="57"/>
      <c r="D6" s="57"/>
      <c r="E6" s="57"/>
      <c r="F6" s="57"/>
      <c r="G6" s="58"/>
      <c r="H6" s="57"/>
      <c r="I6" s="58"/>
      <c r="J6" s="57"/>
      <c r="K6" s="57"/>
      <c r="L6" s="57"/>
      <c r="M6" s="57"/>
      <c r="N6" s="59"/>
      <c r="O6" s="59"/>
      <c r="P6" s="58"/>
    </row>
    <row r="7" spans="1:16" ht="35.4">
      <c r="A7" s="4">
        <v>1</v>
      </c>
      <c r="B7" s="6" t="s">
        <v>17</v>
      </c>
      <c r="C7" s="6" t="s">
        <v>18</v>
      </c>
      <c r="D7" s="5" t="s">
        <v>19</v>
      </c>
      <c r="E7" s="5" t="s">
        <v>20</v>
      </c>
      <c r="F7" s="6" t="s">
        <v>21</v>
      </c>
      <c r="G7" s="6" t="s">
        <v>22</v>
      </c>
      <c r="H7" s="5" t="s">
        <v>25</v>
      </c>
      <c r="I7" s="6" t="s">
        <v>26</v>
      </c>
      <c r="J7" s="6" t="s">
        <v>27</v>
      </c>
      <c r="K7" s="5" t="s">
        <v>28</v>
      </c>
      <c r="L7" s="5" t="s">
        <v>23</v>
      </c>
      <c r="M7" s="7">
        <v>90072</v>
      </c>
      <c r="N7" s="7">
        <v>500</v>
      </c>
      <c r="O7" s="7">
        <f>M7*N7</f>
        <v>45036000</v>
      </c>
      <c r="P7" s="6" t="s">
        <v>24</v>
      </c>
    </row>
    <row r="8" spans="1:16" ht="43.2" customHeight="1">
      <c r="A8" s="4">
        <v>2</v>
      </c>
      <c r="B8" s="6" t="s">
        <v>29</v>
      </c>
      <c r="C8" s="5" t="s">
        <v>30</v>
      </c>
      <c r="D8" s="5" t="s">
        <v>31</v>
      </c>
      <c r="E8" s="5" t="s">
        <v>32</v>
      </c>
      <c r="F8" s="6" t="s">
        <v>33</v>
      </c>
      <c r="G8" s="6" t="s">
        <v>34</v>
      </c>
      <c r="H8" s="5" t="s">
        <v>36</v>
      </c>
      <c r="I8" s="6" t="s">
        <v>37</v>
      </c>
      <c r="J8" s="6" t="s">
        <v>38</v>
      </c>
      <c r="K8" s="5" t="s">
        <v>39</v>
      </c>
      <c r="L8" s="5" t="s">
        <v>35</v>
      </c>
      <c r="M8" s="7">
        <v>118168</v>
      </c>
      <c r="N8" s="7">
        <v>200</v>
      </c>
      <c r="O8" s="7">
        <f t="shared" ref="O8:O26" si="0">M8*N8</f>
        <v>23633600</v>
      </c>
      <c r="P8" s="6" t="s">
        <v>24</v>
      </c>
    </row>
    <row r="9" spans="1:16" s="2" customFormat="1" ht="35.4">
      <c r="A9" s="4">
        <v>3</v>
      </c>
      <c r="B9" s="9" t="s">
        <v>275</v>
      </c>
      <c r="C9" s="8" t="s">
        <v>276</v>
      </c>
      <c r="D9" s="8" t="s">
        <v>277</v>
      </c>
      <c r="E9" s="8" t="s">
        <v>278</v>
      </c>
      <c r="F9" s="9" t="s">
        <v>279</v>
      </c>
      <c r="G9" s="9" t="s">
        <v>76</v>
      </c>
      <c r="H9" s="8" t="s">
        <v>280</v>
      </c>
      <c r="I9" s="9" t="s">
        <v>117</v>
      </c>
      <c r="J9" s="9" t="s">
        <v>281</v>
      </c>
      <c r="K9" s="8" t="s">
        <v>282</v>
      </c>
      <c r="L9" s="8" t="s">
        <v>121</v>
      </c>
      <c r="M9" s="10">
        <v>2604</v>
      </c>
      <c r="N9" s="10">
        <v>1000</v>
      </c>
      <c r="O9" s="7">
        <f t="shared" si="0"/>
        <v>2604000</v>
      </c>
      <c r="P9" s="9" t="s">
        <v>24</v>
      </c>
    </row>
    <row r="10" spans="1:16" ht="35.4">
      <c r="A10" s="4">
        <v>4</v>
      </c>
      <c r="B10" s="6" t="s">
        <v>40</v>
      </c>
      <c r="C10" s="5" t="s">
        <v>41</v>
      </c>
      <c r="D10" s="5" t="s">
        <v>42</v>
      </c>
      <c r="E10" s="5" t="s">
        <v>43</v>
      </c>
      <c r="F10" s="6" t="s">
        <v>44</v>
      </c>
      <c r="G10" s="6" t="s">
        <v>45</v>
      </c>
      <c r="H10" s="5" t="s">
        <v>46</v>
      </c>
      <c r="I10" s="6" t="s">
        <v>47</v>
      </c>
      <c r="J10" s="6" t="s">
        <v>48</v>
      </c>
      <c r="K10" s="5" t="s">
        <v>49</v>
      </c>
      <c r="L10" s="5" t="s">
        <v>35</v>
      </c>
      <c r="M10" s="7">
        <v>104800</v>
      </c>
      <c r="N10" s="7">
        <v>600</v>
      </c>
      <c r="O10" s="7">
        <f t="shared" si="0"/>
        <v>62880000</v>
      </c>
      <c r="P10" s="6" t="s">
        <v>24</v>
      </c>
    </row>
    <row r="11" spans="1:16" ht="35.4">
      <c r="A11" s="4">
        <v>5</v>
      </c>
      <c r="B11" s="6" t="s">
        <v>50</v>
      </c>
      <c r="C11" s="5" t="s">
        <v>51</v>
      </c>
      <c r="D11" s="5" t="s">
        <v>52</v>
      </c>
      <c r="E11" s="5" t="s">
        <v>53</v>
      </c>
      <c r="F11" s="6" t="s">
        <v>54</v>
      </c>
      <c r="G11" s="6" t="s">
        <v>55</v>
      </c>
      <c r="H11" s="6" t="s">
        <v>57</v>
      </c>
      <c r="I11" s="6" t="s">
        <v>58</v>
      </c>
      <c r="J11" s="6" t="s">
        <v>59</v>
      </c>
      <c r="K11" s="5" t="s">
        <v>60</v>
      </c>
      <c r="L11" s="5" t="s">
        <v>56</v>
      </c>
      <c r="M11" s="7">
        <v>55872</v>
      </c>
      <c r="N11" s="10">
        <v>1000</v>
      </c>
      <c r="O11" s="7">
        <f t="shared" si="0"/>
        <v>55872000</v>
      </c>
      <c r="P11" s="6" t="s">
        <v>24</v>
      </c>
    </row>
    <row r="12" spans="1:16" ht="33.6" customHeight="1">
      <c r="A12" s="4">
        <v>6</v>
      </c>
      <c r="B12" s="6" t="s">
        <v>61</v>
      </c>
      <c r="C12" s="5" t="s">
        <v>62</v>
      </c>
      <c r="D12" s="5" t="s">
        <v>63</v>
      </c>
      <c r="E12" s="5" t="s">
        <v>64</v>
      </c>
      <c r="F12" s="6" t="s">
        <v>65</v>
      </c>
      <c r="G12" s="6" t="s">
        <v>66</v>
      </c>
      <c r="H12" s="5" t="s">
        <v>67</v>
      </c>
      <c r="I12" s="6" t="s">
        <v>68</v>
      </c>
      <c r="J12" s="6" t="s">
        <v>69</v>
      </c>
      <c r="K12" s="5" t="s">
        <v>70</v>
      </c>
      <c r="L12" s="5" t="s">
        <v>56</v>
      </c>
      <c r="M12" s="7">
        <v>787500</v>
      </c>
      <c r="N12" s="7">
        <v>3000</v>
      </c>
      <c r="O12" s="7">
        <f t="shared" si="0"/>
        <v>2362500000</v>
      </c>
      <c r="P12" s="6" t="s">
        <v>24</v>
      </c>
    </row>
    <row r="13" spans="1:16" ht="31.8" customHeight="1">
      <c r="A13" s="4">
        <v>7</v>
      </c>
      <c r="B13" s="6" t="s">
        <v>82</v>
      </c>
      <c r="C13" s="5" t="s">
        <v>83</v>
      </c>
      <c r="D13" s="5" t="s">
        <v>84</v>
      </c>
      <c r="E13" s="5" t="s">
        <v>85</v>
      </c>
      <c r="F13" s="6" t="s">
        <v>86</v>
      </c>
      <c r="G13" s="6" t="s">
        <v>76</v>
      </c>
      <c r="H13" s="5" t="s">
        <v>87</v>
      </c>
      <c r="I13" s="6" t="s">
        <v>88</v>
      </c>
      <c r="J13" s="6" t="s">
        <v>89</v>
      </c>
      <c r="K13" s="5" t="s">
        <v>90</v>
      </c>
      <c r="L13" s="5" t="s">
        <v>77</v>
      </c>
      <c r="M13" s="7">
        <v>5600</v>
      </c>
      <c r="N13" s="7">
        <v>95000</v>
      </c>
      <c r="O13" s="7">
        <f t="shared" si="0"/>
        <v>532000000</v>
      </c>
      <c r="P13" s="6" t="s">
        <v>24</v>
      </c>
    </row>
    <row r="14" spans="1:16" s="2" customFormat="1" ht="69.599999999999994">
      <c r="A14" s="4">
        <v>8</v>
      </c>
      <c r="B14" s="9" t="s">
        <v>300</v>
      </c>
      <c r="C14" s="8" t="s">
        <v>301</v>
      </c>
      <c r="D14" s="8" t="s">
        <v>302</v>
      </c>
      <c r="E14" s="8" t="s">
        <v>303</v>
      </c>
      <c r="F14" s="9" t="s">
        <v>287</v>
      </c>
      <c r="G14" s="9" t="s">
        <v>55</v>
      </c>
      <c r="H14" s="9" t="s">
        <v>304</v>
      </c>
      <c r="I14" s="9" t="s">
        <v>58</v>
      </c>
      <c r="J14" s="9" t="s">
        <v>305</v>
      </c>
      <c r="K14" s="8" t="s">
        <v>306</v>
      </c>
      <c r="L14" s="8" t="s">
        <v>56</v>
      </c>
      <c r="M14" s="10">
        <v>32172</v>
      </c>
      <c r="N14" s="10">
        <v>50</v>
      </c>
      <c r="O14" s="7">
        <f t="shared" si="0"/>
        <v>1608600</v>
      </c>
      <c r="P14" s="9" t="s">
        <v>24</v>
      </c>
    </row>
    <row r="15" spans="1:16" s="2" customFormat="1" ht="35.4">
      <c r="A15" s="4">
        <v>9</v>
      </c>
      <c r="B15" s="9" t="s">
        <v>315</v>
      </c>
      <c r="C15" s="8" t="s">
        <v>316</v>
      </c>
      <c r="D15" s="8" t="s">
        <v>317</v>
      </c>
      <c r="E15" s="8" t="s">
        <v>318</v>
      </c>
      <c r="F15" s="9" t="s">
        <v>319</v>
      </c>
      <c r="G15" s="9" t="s">
        <v>320</v>
      </c>
      <c r="H15" s="9" t="s">
        <v>322</v>
      </c>
      <c r="I15" s="9" t="s">
        <v>131</v>
      </c>
      <c r="J15" s="9" t="s">
        <v>238</v>
      </c>
      <c r="K15" s="8" t="s">
        <v>323</v>
      </c>
      <c r="L15" s="8" t="s">
        <v>321</v>
      </c>
      <c r="M15" s="10">
        <v>210000</v>
      </c>
      <c r="N15" s="10">
        <v>50</v>
      </c>
      <c r="O15" s="7">
        <f t="shared" si="0"/>
        <v>10500000</v>
      </c>
      <c r="P15" s="9" t="s">
        <v>24</v>
      </c>
    </row>
    <row r="16" spans="1:16" s="2" customFormat="1" ht="35.4">
      <c r="A16" s="4">
        <v>10</v>
      </c>
      <c r="B16" s="9" t="s">
        <v>324</v>
      </c>
      <c r="C16" s="8" t="s">
        <v>325</v>
      </c>
      <c r="D16" s="8" t="s">
        <v>326</v>
      </c>
      <c r="E16" s="8" t="s">
        <v>327</v>
      </c>
      <c r="F16" s="9" t="s">
        <v>319</v>
      </c>
      <c r="G16" s="9" t="s">
        <v>320</v>
      </c>
      <c r="H16" s="9" t="s">
        <v>234</v>
      </c>
      <c r="I16" s="9" t="s">
        <v>237</v>
      </c>
      <c r="J16" s="9" t="s">
        <v>328</v>
      </c>
      <c r="K16" s="8" t="s">
        <v>329</v>
      </c>
      <c r="L16" s="8" t="s">
        <v>96</v>
      </c>
      <c r="M16" s="10">
        <v>147926</v>
      </c>
      <c r="N16" s="10">
        <v>50</v>
      </c>
      <c r="O16" s="7">
        <f t="shared" si="0"/>
        <v>7396300</v>
      </c>
      <c r="P16" s="9" t="s">
        <v>24</v>
      </c>
    </row>
    <row r="17" spans="1:16" s="2" customFormat="1">
      <c r="A17" s="11" t="s">
        <v>378</v>
      </c>
      <c r="B17" s="9"/>
      <c r="C17" s="8"/>
      <c r="D17" s="8"/>
      <c r="E17" s="8"/>
      <c r="F17" s="9"/>
      <c r="G17" s="9"/>
      <c r="H17" s="9"/>
      <c r="I17" s="9"/>
      <c r="J17" s="9"/>
      <c r="K17" s="8"/>
      <c r="L17" s="8"/>
      <c r="M17" s="10"/>
      <c r="N17" s="10"/>
      <c r="O17" s="12">
        <f>SUM(O7:O16)</f>
        <v>3104030500</v>
      </c>
      <c r="P17" s="9"/>
    </row>
    <row r="18" spans="1:16" s="2" customFormat="1">
      <c r="A18" s="56">
        <v>2</v>
      </c>
      <c r="B18" s="56" t="s">
        <v>97</v>
      </c>
      <c r="C18" s="60"/>
      <c r="D18" s="60"/>
      <c r="E18" s="60"/>
      <c r="F18" s="61"/>
      <c r="G18" s="61"/>
      <c r="H18" s="61"/>
      <c r="I18" s="61"/>
      <c r="J18" s="61"/>
      <c r="K18" s="60"/>
      <c r="L18" s="60"/>
      <c r="M18" s="62"/>
      <c r="N18" s="62"/>
      <c r="O18" s="63">
        <f t="shared" si="0"/>
        <v>0</v>
      </c>
      <c r="P18" s="61"/>
    </row>
    <row r="19" spans="1:16" s="2" customFormat="1" ht="46.8">
      <c r="A19" s="13">
        <v>11</v>
      </c>
      <c r="B19" s="9" t="s">
        <v>283</v>
      </c>
      <c r="C19" s="8" t="s">
        <v>284</v>
      </c>
      <c r="D19" s="8" t="s">
        <v>285</v>
      </c>
      <c r="E19" s="8" t="s">
        <v>286</v>
      </c>
      <c r="F19" s="9" t="s">
        <v>287</v>
      </c>
      <c r="G19" s="9" t="s">
        <v>55</v>
      </c>
      <c r="H19" s="9" t="s">
        <v>288</v>
      </c>
      <c r="I19" s="9" t="s">
        <v>289</v>
      </c>
      <c r="J19" s="9" t="s">
        <v>290</v>
      </c>
      <c r="K19" s="9" t="s">
        <v>291</v>
      </c>
      <c r="L19" s="8" t="s">
        <v>56</v>
      </c>
      <c r="M19" s="10">
        <v>51450</v>
      </c>
      <c r="N19" s="10">
        <v>50</v>
      </c>
      <c r="O19" s="7">
        <f t="shared" si="0"/>
        <v>2572500</v>
      </c>
      <c r="P19" s="9" t="s">
        <v>97</v>
      </c>
    </row>
    <row r="20" spans="1:16" s="2" customFormat="1" ht="46.8">
      <c r="A20" s="13">
        <v>12</v>
      </c>
      <c r="B20" s="9" t="s">
        <v>292</v>
      </c>
      <c r="C20" s="9" t="s">
        <v>293</v>
      </c>
      <c r="D20" s="8" t="s">
        <v>294</v>
      </c>
      <c r="E20" s="8" t="s">
        <v>295</v>
      </c>
      <c r="F20" s="9" t="s">
        <v>122</v>
      </c>
      <c r="G20" s="9" t="s">
        <v>76</v>
      </c>
      <c r="H20" s="9" t="s">
        <v>296</v>
      </c>
      <c r="I20" s="9" t="s">
        <v>297</v>
      </c>
      <c r="J20" s="9" t="s">
        <v>298</v>
      </c>
      <c r="K20" s="9" t="s">
        <v>299</v>
      </c>
      <c r="L20" s="8" t="s">
        <v>121</v>
      </c>
      <c r="M20" s="10">
        <v>18813</v>
      </c>
      <c r="N20" s="10">
        <v>2000</v>
      </c>
      <c r="O20" s="7">
        <f t="shared" si="0"/>
        <v>37626000</v>
      </c>
      <c r="P20" s="9" t="s">
        <v>97</v>
      </c>
    </row>
    <row r="21" spans="1:16" s="2" customFormat="1" ht="46.8">
      <c r="A21" s="13">
        <v>13</v>
      </c>
      <c r="B21" s="9" t="s">
        <v>307</v>
      </c>
      <c r="C21" s="9" t="s">
        <v>308</v>
      </c>
      <c r="D21" s="8" t="s">
        <v>309</v>
      </c>
      <c r="E21" s="8" t="s">
        <v>310</v>
      </c>
      <c r="F21" s="9" t="s">
        <v>54</v>
      </c>
      <c r="G21" s="9" t="s">
        <v>55</v>
      </c>
      <c r="H21" s="9" t="s">
        <v>311</v>
      </c>
      <c r="I21" s="9" t="s">
        <v>312</v>
      </c>
      <c r="J21" s="9" t="s">
        <v>313</v>
      </c>
      <c r="K21" s="9" t="s">
        <v>314</v>
      </c>
      <c r="L21" s="8" t="s">
        <v>96</v>
      </c>
      <c r="M21" s="10">
        <v>131099</v>
      </c>
      <c r="N21" s="10">
        <v>50</v>
      </c>
      <c r="O21" s="7">
        <f t="shared" si="0"/>
        <v>6554950</v>
      </c>
      <c r="P21" s="9" t="s">
        <v>97</v>
      </c>
    </row>
    <row r="22" spans="1:16" ht="154.19999999999999" customHeight="1">
      <c r="A22" s="13">
        <v>14</v>
      </c>
      <c r="B22" s="6" t="s">
        <v>91</v>
      </c>
      <c r="C22" s="6" t="s">
        <v>92</v>
      </c>
      <c r="D22" s="6" t="s">
        <v>98</v>
      </c>
      <c r="E22" s="6" t="s">
        <v>93</v>
      </c>
      <c r="F22" s="6" t="s">
        <v>94</v>
      </c>
      <c r="G22" s="6" t="s">
        <v>95</v>
      </c>
      <c r="H22" s="6" t="s">
        <v>99</v>
      </c>
      <c r="I22" s="6" t="s">
        <v>100</v>
      </c>
      <c r="J22" s="6" t="s">
        <v>101</v>
      </c>
      <c r="K22" s="6" t="s">
        <v>102</v>
      </c>
      <c r="L22" s="5" t="s">
        <v>96</v>
      </c>
      <c r="M22" s="7">
        <v>108864</v>
      </c>
      <c r="N22" s="7">
        <v>1000</v>
      </c>
      <c r="O22" s="7">
        <f t="shared" si="0"/>
        <v>108864000</v>
      </c>
      <c r="P22" s="6" t="s">
        <v>97</v>
      </c>
    </row>
    <row r="23" spans="1:16" ht="162" customHeight="1">
      <c r="A23" s="13">
        <v>15</v>
      </c>
      <c r="B23" s="6" t="s">
        <v>103</v>
      </c>
      <c r="C23" s="6" t="s">
        <v>104</v>
      </c>
      <c r="D23" s="6" t="s">
        <v>106</v>
      </c>
      <c r="E23" s="6" t="s">
        <v>105</v>
      </c>
      <c r="F23" s="6" t="s">
        <v>94</v>
      </c>
      <c r="G23" s="6" t="s">
        <v>95</v>
      </c>
      <c r="H23" s="6" t="s">
        <v>99</v>
      </c>
      <c r="I23" s="6" t="s">
        <v>100</v>
      </c>
      <c r="J23" s="6" t="s">
        <v>107</v>
      </c>
      <c r="K23" s="6" t="s">
        <v>108</v>
      </c>
      <c r="L23" s="5" t="s">
        <v>96</v>
      </c>
      <c r="M23" s="7">
        <v>125460</v>
      </c>
      <c r="N23" s="7">
        <v>500</v>
      </c>
      <c r="O23" s="7">
        <f t="shared" si="0"/>
        <v>62730000</v>
      </c>
      <c r="P23" s="6" t="s">
        <v>97</v>
      </c>
    </row>
    <row r="24" spans="1:16">
      <c r="A24" s="11" t="s">
        <v>378</v>
      </c>
      <c r="B24" s="6"/>
      <c r="C24" s="5"/>
      <c r="D24" s="5"/>
      <c r="E24" s="5"/>
      <c r="F24" s="6"/>
      <c r="G24" s="6"/>
      <c r="H24" s="6"/>
      <c r="I24" s="6"/>
      <c r="J24" s="6"/>
      <c r="K24" s="5"/>
      <c r="L24" s="5"/>
      <c r="M24" s="7"/>
      <c r="N24" s="7"/>
      <c r="O24" s="12">
        <f>SUM(O19:O23)</f>
        <v>218347450</v>
      </c>
      <c r="P24" s="6"/>
    </row>
    <row r="25" spans="1:16">
      <c r="A25" s="56">
        <v>3</v>
      </c>
      <c r="B25" s="56" t="s">
        <v>78</v>
      </c>
      <c r="C25" s="64"/>
      <c r="D25" s="64"/>
      <c r="E25" s="64"/>
      <c r="F25" s="65"/>
      <c r="G25" s="65"/>
      <c r="H25" s="65"/>
      <c r="I25" s="65"/>
      <c r="J25" s="65"/>
      <c r="K25" s="64"/>
      <c r="L25" s="64"/>
      <c r="M25" s="64"/>
      <c r="N25" s="64"/>
      <c r="O25" s="63">
        <f t="shared" si="0"/>
        <v>0</v>
      </c>
      <c r="P25" s="65"/>
    </row>
    <row r="26" spans="1:16" ht="54.6" customHeight="1">
      <c r="A26" s="4">
        <v>16</v>
      </c>
      <c r="B26" s="6" t="s">
        <v>71</v>
      </c>
      <c r="C26" s="5" t="s">
        <v>72</v>
      </c>
      <c r="D26" s="5" t="s">
        <v>73</v>
      </c>
      <c r="E26" s="5" t="s">
        <v>74</v>
      </c>
      <c r="F26" s="6" t="s">
        <v>75</v>
      </c>
      <c r="G26" s="6" t="s">
        <v>76</v>
      </c>
      <c r="H26" s="6" t="s">
        <v>79</v>
      </c>
      <c r="I26" s="6" t="s">
        <v>68</v>
      </c>
      <c r="J26" s="6" t="s">
        <v>80</v>
      </c>
      <c r="K26" s="5" t="s">
        <v>81</v>
      </c>
      <c r="L26" s="5" t="s">
        <v>77</v>
      </c>
      <c r="M26" s="7">
        <v>4014</v>
      </c>
      <c r="N26" s="7">
        <v>2000</v>
      </c>
      <c r="O26" s="7">
        <f t="shared" si="0"/>
        <v>8028000</v>
      </c>
      <c r="P26" s="6" t="s">
        <v>78</v>
      </c>
    </row>
    <row r="27" spans="1:16">
      <c r="A27" s="11" t="s">
        <v>378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>
        <f>SUM(O26:O26)</f>
        <v>8028000</v>
      </c>
      <c r="P27" s="15"/>
    </row>
    <row r="28" spans="1:16">
      <c r="A28" s="11" t="s">
        <v>383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7">
        <f>O27+O24+O17</f>
        <v>3330405950</v>
      </c>
      <c r="P28" s="15"/>
    </row>
  </sheetData>
  <autoFilter ref="A5:FT5" xr:uid="{00000000-0001-0000-0000-000000000000}"/>
  <mergeCells count="17">
    <mergeCell ref="P4:P5"/>
    <mergeCell ref="H4:H5"/>
    <mergeCell ref="I4:I5"/>
    <mergeCell ref="J4:J5"/>
    <mergeCell ref="B1:O1"/>
    <mergeCell ref="K4:K5"/>
    <mergeCell ref="M4:M5"/>
    <mergeCell ref="E4:E5"/>
    <mergeCell ref="N4:N5"/>
    <mergeCell ref="G4:G5"/>
    <mergeCell ref="L4:L5"/>
    <mergeCell ref="C2:O2"/>
    <mergeCell ref="A4:A5"/>
    <mergeCell ref="B4:B5"/>
    <mergeCell ref="C4:C5"/>
    <mergeCell ref="D4:D5"/>
    <mergeCell ref="F4:F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6"/>
  <sheetViews>
    <sheetView workbookViewId="0">
      <selection activeCell="Q1" sqref="Q1"/>
    </sheetView>
  </sheetViews>
  <sheetFormatPr defaultRowHeight="13.8"/>
  <cols>
    <col min="1" max="1" width="5.21875" style="18" customWidth="1"/>
    <col min="2" max="2" width="8.88671875" style="18"/>
    <col min="3" max="3" width="21.77734375" style="18" customWidth="1"/>
    <col min="4" max="4" width="8.88671875" style="18" customWidth="1"/>
    <col min="5" max="5" width="14.109375" style="18" customWidth="1"/>
    <col min="6" max="6" width="15.109375" style="18" customWidth="1"/>
    <col min="7" max="7" width="10" style="18" customWidth="1"/>
    <col min="8" max="8" width="8.44140625" style="18" customWidth="1"/>
    <col min="9" max="9" width="11" style="18" customWidth="1"/>
    <col min="10" max="10" width="19.44140625" style="18" customWidth="1"/>
    <col min="11" max="11" width="9.109375" style="18" customWidth="1"/>
    <col min="12" max="12" width="11.88671875" style="18" customWidth="1"/>
    <col min="13" max="13" width="9.109375" style="18" customWidth="1"/>
    <col min="14" max="14" width="8.88671875" style="18"/>
    <col min="15" max="15" width="9.109375" style="18"/>
    <col min="16" max="16" width="15.77734375" style="18" customWidth="1"/>
    <col min="17" max="17" width="17.6640625" style="18" customWidth="1"/>
    <col min="18" max="16384" width="8.88671875" style="18"/>
  </cols>
  <sheetData>
    <row r="1" spans="1:17" ht="61.2" customHeight="1">
      <c r="A1" s="43" t="s">
        <v>109</v>
      </c>
      <c r="B1" s="70" t="s">
        <v>384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7" ht="21.6" customHeight="1">
      <c r="A2" s="43" t="s">
        <v>109</v>
      </c>
      <c r="B2" s="43" t="s">
        <v>109</v>
      </c>
      <c r="C2" s="71" t="s">
        <v>387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7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28"/>
    </row>
    <row r="4" spans="1:17" ht="14.4" customHeight="1">
      <c r="A4" s="69" t="s">
        <v>0</v>
      </c>
      <c r="B4" s="69" t="s">
        <v>1</v>
      </c>
      <c r="C4" s="69" t="s">
        <v>239</v>
      </c>
      <c r="D4" s="69" t="s">
        <v>4</v>
      </c>
      <c r="E4" s="69" t="s">
        <v>9</v>
      </c>
      <c r="F4" s="69" t="s">
        <v>5</v>
      </c>
      <c r="G4" s="69" t="s">
        <v>6</v>
      </c>
      <c r="H4" s="69" t="s">
        <v>12</v>
      </c>
      <c r="I4" s="69" t="s">
        <v>240</v>
      </c>
      <c r="J4" s="69" t="s">
        <v>10</v>
      </c>
      <c r="K4" s="69" t="s">
        <v>11</v>
      </c>
      <c r="L4" s="69" t="s">
        <v>13</v>
      </c>
      <c r="M4" s="69" t="s">
        <v>7</v>
      </c>
      <c r="N4" s="69" t="s">
        <v>15</v>
      </c>
      <c r="O4" s="69" t="s">
        <v>14</v>
      </c>
      <c r="P4" s="69" t="s">
        <v>379</v>
      </c>
      <c r="Q4" s="69" t="s">
        <v>8</v>
      </c>
    </row>
    <row r="5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17" s="44" customFormat="1">
      <c r="A6" s="53">
        <v>1</v>
      </c>
      <c r="B6" s="53" t="s">
        <v>246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/>
      <c r="P6" s="53"/>
      <c r="Q6" s="53"/>
    </row>
    <row r="7" spans="1:17" ht="36">
      <c r="A7" s="30">
        <v>1</v>
      </c>
      <c r="B7" s="31" t="s">
        <v>241</v>
      </c>
      <c r="C7" s="31" t="s">
        <v>242</v>
      </c>
      <c r="D7" s="32" t="s">
        <v>109</v>
      </c>
      <c r="E7" s="32" t="s">
        <v>247</v>
      </c>
      <c r="F7" s="31" t="s">
        <v>243</v>
      </c>
      <c r="G7" s="32" t="s">
        <v>76</v>
      </c>
      <c r="H7" s="32" t="s">
        <v>244</v>
      </c>
      <c r="I7" s="32" t="s">
        <v>245</v>
      </c>
      <c r="J7" s="31" t="s">
        <v>248</v>
      </c>
      <c r="K7" s="32" t="s">
        <v>249</v>
      </c>
      <c r="L7" s="32" t="s">
        <v>250</v>
      </c>
      <c r="M7" s="32" t="s">
        <v>244</v>
      </c>
      <c r="N7" s="33">
        <v>27300</v>
      </c>
      <c r="O7" s="33">
        <v>80000</v>
      </c>
      <c r="P7" s="33">
        <f>N7*O7</f>
        <v>2184000000</v>
      </c>
      <c r="Q7" s="31" t="s">
        <v>246</v>
      </c>
    </row>
    <row r="8" spans="1:17">
      <c r="A8" s="34" t="s">
        <v>380</v>
      </c>
      <c r="B8" s="31"/>
      <c r="C8" s="31"/>
      <c r="D8" s="32"/>
      <c r="E8" s="32"/>
      <c r="F8" s="31"/>
      <c r="G8" s="32"/>
      <c r="H8" s="32"/>
      <c r="I8" s="32"/>
      <c r="J8" s="31"/>
      <c r="K8" s="32"/>
      <c r="L8" s="32"/>
      <c r="M8" s="32"/>
      <c r="N8" s="33"/>
      <c r="O8" s="33"/>
      <c r="P8" s="41">
        <f>SUM(P7)</f>
        <v>2184000000</v>
      </c>
      <c r="Q8" s="31"/>
    </row>
    <row r="9" spans="1:17">
      <c r="A9" s="52">
        <v>2</v>
      </c>
      <c r="B9" s="45" t="s">
        <v>254</v>
      </c>
      <c r="C9" s="50"/>
      <c r="D9" s="51"/>
      <c r="E9" s="51"/>
      <c r="F9" s="50"/>
      <c r="G9" s="51"/>
      <c r="H9" s="51"/>
      <c r="I9" s="51"/>
      <c r="J9" s="50"/>
      <c r="K9" s="51"/>
      <c r="L9" s="51"/>
      <c r="M9" s="51"/>
      <c r="N9" s="49"/>
      <c r="O9" s="49"/>
      <c r="P9" s="49"/>
      <c r="Q9" s="50"/>
    </row>
    <row r="10" spans="1:17" ht="48">
      <c r="A10" s="30">
        <v>2</v>
      </c>
      <c r="B10" s="31" t="s">
        <v>251</v>
      </c>
      <c r="C10" s="31" t="s">
        <v>252</v>
      </c>
      <c r="D10" s="32" t="s">
        <v>109</v>
      </c>
      <c r="E10" s="32" t="s">
        <v>255</v>
      </c>
      <c r="F10" s="31" t="s">
        <v>243</v>
      </c>
      <c r="G10" s="32" t="s">
        <v>76</v>
      </c>
      <c r="H10" s="32" t="s">
        <v>253</v>
      </c>
      <c r="I10" s="32" t="s">
        <v>245</v>
      </c>
      <c r="J10" s="31" t="s">
        <v>256</v>
      </c>
      <c r="K10" s="32" t="s">
        <v>249</v>
      </c>
      <c r="L10" s="32" t="s">
        <v>257</v>
      </c>
      <c r="M10" s="32" t="s">
        <v>253</v>
      </c>
      <c r="N10" s="33">
        <v>20300</v>
      </c>
      <c r="O10" s="33">
        <v>80000</v>
      </c>
      <c r="P10" s="33">
        <f t="shared" ref="P10:P17" si="0">N10*O10</f>
        <v>1624000000</v>
      </c>
      <c r="Q10" s="31" t="s">
        <v>254</v>
      </c>
    </row>
    <row r="11" spans="1:17" s="29" customFormat="1" ht="48">
      <c r="A11" s="35">
        <v>3</v>
      </c>
      <c r="B11" s="36" t="s">
        <v>270</v>
      </c>
      <c r="C11" s="36" t="s">
        <v>271</v>
      </c>
      <c r="D11" s="37" t="s">
        <v>109</v>
      </c>
      <c r="E11" s="37" t="s">
        <v>273</v>
      </c>
      <c r="F11" s="36" t="s">
        <v>243</v>
      </c>
      <c r="G11" s="37" t="s">
        <v>76</v>
      </c>
      <c r="H11" s="37" t="s">
        <v>272</v>
      </c>
      <c r="I11" s="37" t="s">
        <v>245</v>
      </c>
      <c r="J11" s="36" t="s">
        <v>256</v>
      </c>
      <c r="K11" s="37" t="s">
        <v>249</v>
      </c>
      <c r="L11" s="37" t="s">
        <v>274</v>
      </c>
      <c r="M11" s="37" t="s">
        <v>272</v>
      </c>
      <c r="N11" s="38">
        <v>2415</v>
      </c>
      <c r="O11" s="33">
        <v>200000</v>
      </c>
      <c r="P11" s="33">
        <f t="shared" si="0"/>
        <v>483000000</v>
      </c>
      <c r="Q11" s="36" t="s">
        <v>254</v>
      </c>
    </row>
    <row r="12" spans="1:17" s="29" customFormat="1">
      <c r="A12" s="34" t="s">
        <v>380</v>
      </c>
      <c r="B12" s="36"/>
      <c r="C12" s="36"/>
      <c r="D12" s="37"/>
      <c r="E12" s="37"/>
      <c r="F12" s="36"/>
      <c r="G12" s="37"/>
      <c r="H12" s="37"/>
      <c r="I12" s="37"/>
      <c r="J12" s="36"/>
      <c r="K12" s="37"/>
      <c r="L12" s="37"/>
      <c r="M12" s="37"/>
      <c r="N12" s="38"/>
      <c r="O12" s="33"/>
      <c r="P12" s="41">
        <f>SUM(P10:P11)</f>
        <v>2107000000</v>
      </c>
      <c r="Q12" s="36"/>
    </row>
    <row r="13" spans="1:17" s="29" customFormat="1">
      <c r="A13" s="45">
        <v>3</v>
      </c>
      <c r="B13" s="45" t="s">
        <v>260</v>
      </c>
      <c r="C13" s="46"/>
      <c r="D13" s="47"/>
      <c r="E13" s="47"/>
      <c r="F13" s="46"/>
      <c r="G13" s="47"/>
      <c r="H13" s="47"/>
      <c r="I13" s="47"/>
      <c r="J13" s="46"/>
      <c r="K13" s="47"/>
      <c r="L13" s="47"/>
      <c r="M13" s="47"/>
      <c r="N13" s="48"/>
      <c r="O13" s="49"/>
      <c r="P13" s="49"/>
      <c r="Q13" s="46"/>
    </row>
    <row r="14" spans="1:17" ht="40.200000000000003" customHeight="1">
      <c r="A14" s="30">
        <v>4</v>
      </c>
      <c r="B14" s="31" t="s">
        <v>258</v>
      </c>
      <c r="C14" s="31" t="s">
        <v>252</v>
      </c>
      <c r="D14" s="32" t="s">
        <v>109</v>
      </c>
      <c r="E14" s="32" t="s">
        <v>261</v>
      </c>
      <c r="F14" s="31" t="s">
        <v>243</v>
      </c>
      <c r="G14" s="32" t="s">
        <v>76</v>
      </c>
      <c r="H14" s="32" t="s">
        <v>259</v>
      </c>
      <c r="I14" s="32" t="s">
        <v>245</v>
      </c>
      <c r="J14" s="31" t="s">
        <v>262</v>
      </c>
      <c r="K14" s="32" t="s">
        <v>249</v>
      </c>
      <c r="L14" s="31" t="s">
        <v>263</v>
      </c>
      <c r="M14" s="32" t="s">
        <v>259</v>
      </c>
      <c r="N14" s="33">
        <v>4600</v>
      </c>
      <c r="O14" s="33">
        <v>80000</v>
      </c>
      <c r="P14" s="33">
        <f t="shared" si="0"/>
        <v>368000000</v>
      </c>
      <c r="Q14" s="31" t="s">
        <v>260</v>
      </c>
    </row>
    <row r="15" spans="1:17">
      <c r="A15" s="34" t="s">
        <v>380</v>
      </c>
      <c r="B15" s="31"/>
      <c r="C15" s="31"/>
      <c r="D15" s="32"/>
      <c r="E15" s="32"/>
      <c r="F15" s="31"/>
      <c r="G15" s="32"/>
      <c r="H15" s="32"/>
      <c r="I15" s="32"/>
      <c r="J15" s="31"/>
      <c r="K15" s="32"/>
      <c r="L15" s="32"/>
      <c r="M15" s="32"/>
      <c r="N15" s="33"/>
      <c r="O15" s="33"/>
      <c r="P15" s="41">
        <f>SUM(P14)</f>
        <v>368000000</v>
      </c>
      <c r="Q15" s="31"/>
    </row>
    <row r="16" spans="1:17">
      <c r="A16" s="45">
        <v>4</v>
      </c>
      <c r="B16" s="45" t="s">
        <v>266</v>
      </c>
      <c r="C16" s="50"/>
      <c r="D16" s="51"/>
      <c r="E16" s="51"/>
      <c r="F16" s="50"/>
      <c r="G16" s="51"/>
      <c r="H16" s="51"/>
      <c r="I16" s="51"/>
      <c r="J16" s="50"/>
      <c r="K16" s="51"/>
      <c r="L16" s="51"/>
      <c r="M16" s="51"/>
      <c r="N16" s="49"/>
      <c r="O16" s="49"/>
      <c r="P16" s="49"/>
      <c r="Q16" s="50"/>
    </row>
    <row r="17" spans="1:17" ht="54.6" customHeight="1">
      <c r="A17" s="30">
        <v>5</v>
      </c>
      <c r="B17" s="31" t="s">
        <v>264</v>
      </c>
      <c r="C17" s="40" t="s">
        <v>265</v>
      </c>
      <c r="D17" s="32" t="s">
        <v>109</v>
      </c>
      <c r="E17" s="32" t="s">
        <v>267</v>
      </c>
      <c r="F17" s="31" t="s">
        <v>243</v>
      </c>
      <c r="G17" s="32" t="s">
        <v>76</v>
      </c>
      <c r="H17" s="32" t="s">
        <v>259</v>
      </c>
      <c r="I17" s="32" t="s">
        <v>245</v>
      </c>
      <c r="J17" s="31" t="s">
        <v>268</v>
      </c>
      <c r="K17" s="32" t="s">
        <v>249</v>
      </c>
      <c r="L17" s="32" t="s">
        <v>269</v>
      </c>
      <c r="M17" s="32" t="s">
        <v>259</v>
      </c>
      <c r="N17" s="33">
        <v>4000</v>
      </c>
      <c r="O17" s="33">
        <v>80000</v>
      </c>
      <c r="P17" s="33">
        <f t="shared" si="0"/>
        <v>320000000</v>
      </c>
      <c r="Q17" s="31" t="s">
        <v>266</v>
      </c>
    </row>
    <row r="18" spans="1:17">
      <c r="A18" s="34" t="s">
        <v>380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41">
        <f>SUM(P17)</f>
        <v>320000000</v>
      </c>
      <c r="Q18" s="39"/>
    </row>
    <row r="19" spans="1:17">
      <c r="A19" s="20" t="s">
        <v>381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16">
        <f>P18+P15+P12+P8</f>
        <v>4979000000</v>
      </c>
      <c r="Q19" s="39"/>
    </row>
    <row r="253" spans="1:1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</row>
    <row r="254" spans="1:1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</row>
    <row r="255" spans="1:1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</row>
    <row r="256" spans="1:1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</row>
  </sheetData>
  <mergeCells count="23">
    <mergeCell ref="Q4:Q5"/>
    <mergeCell ref="E4:E5"/>
    <mergeCell ref="A4:A5"/>
    <mergeCell ref="B4:B5"/>
    <mergeCell ref="C4:C5"/>
    <mergeCell ref="D4:D5"/>
    <mergeCell ref="F4:F5"/>
    <mergeCell ref="N4:N5"/>
    <mergeCell ref="B1:P1"/>
    <mergeCell ref="O4:O5"/>
    <mergeCell ref="P4:P5"/>
    <mergeCell ref="A254:O254"/>
    <mergeCell ref="A255:O255"/>
    <mergeCell ref="C2:P2"/>
    <mergeCell ref="A256:O256"/>
    <mergeCell ref="A253:O253"/>
    <mergeCell ref="J4:J5"/>
    <mergeCell ref="K4:K5"/>
    <mergeCell ref="M4:M5"/>
    <mergeCell ref="L4:L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Gói 3</vt:lpstr>
      <vt:lpstr>gói 4</vt:lpstr>
      <vt:lpstr>gói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KHOADUOC</dc:creator>
  <cp:lastModifiedBy>DELL Pro</cp:lastModifiedBy>
  <dcterms:created xsi:type="dcterms:W3CDTF">2026-09-03T08:06:19Z</dcterms:created>
  <dcterms:modified xsi:type="dcterms:W3CDTF">2026-09-09T08:01:45Z</dcterms:modified>
</cp:coreProperties>
</file>